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480" windowHeight="10170" tabRatio="891"/>
  </bookViews>
  <sheets>
    <sheet name="Сводни" sheetId="19" r:id="rId1"/>
    <sheet name="Номма ном 1" sheetId="2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__________A65900">#REF!</definedName>
    <definedName name="______________________A65900">#REF!</definedName>
    <definedName name="_____________________A65555">#REF!</definedName>
    <definedName name="_____________________A65655">#REF!</definedName>
    <definedName name="_____________________A65900">#REF!</definedName>
    <definedName name="____________________A65555">#REF!</definedName>
    <definedName name="____________________A65655">#REF!</definedName>
    <definedName name="____________________A65900">#REF!</definedName>
    <definedName name="___________________A65555">#REF!</definedName>
    <definedName name="___________________A65655">#REF!</definedName>
    <definedName name="___________________A65900">#REF!</definedName>
    <definedName name="__________________A65555">#REF!</definedName>
    <definedName name="__________________A65655">#REF!</definedName>
    <definedName name="__________________A65900">#REF!</definedName>
    <definedName name="_________________A65555">#REF!</definedName>
    <definedName name="_________________A65655">#REF!</definedName>
    <definedName name="_________________A65900">#REF!</definedName>
    <definedName name="________________A65555">#REF!</definedName>
    <definedName name="________________A65655">#REF!</definedName>
    <definedName name="________________A65900">#REF!</definedName>
    <definedName name="_______________A65555">#REF!</definedName>
    <definedName name="_______________A65655">#REF!</definedName>
    <definedName name="_______________A65900">#REF!</definedName>
    <definedName name="______________A65555">#REF!</definedName>
    <definedName name="______________A65655">#REF!</definedName>
    <definedName name="______________A65900">#REF!</definedName>
    <definedName name="_____________A65555">#REF!</definedName>
    <definedName name="_____________A65655">#REF!</definedName>
    <definedName name="_____________A65900">#REF!</definedName>
    <definedName name="____________A65555">#REF!</definedName>
    <definedName name="____________A65655">#REF!</definedName>
    <definedName name="____________A65900">#REF!</definedName>
    <definedName name="___________A65555">#REF!</definedName>
    <definedName name="___________A65655">#REF!</definedName>
    <definedName name="___________A65900">#REF!</definedName>
    <definedName name="__________A65555">#REF!</definedName>
    <definedName name="__________A65655">#REF!</definedName>
    <definedName name="__________A65900">#REF!</definedName>
    <definedName name="_________A65555">#REF!</definedName>
    <definedName name="_________A65655">#REF!</definedName>
    <definedName name="_________A65900">#REF!</definedName>
    <definedName name="________A65555">#REF!</definedName>
    <definedName name="________A65655">#REF!</definedName>
    <definedName name="________A65900">#REF!</definedName>
    <definedName name="_______A65555">#REF!</definedName>
    <definedName name="_______A65655">#REF!</definedName>
    <definedName name="_______A65900">#REF!</definedName>
    <definedName name="______A65555">#REF!</definedName>
    <definedName name="______A65655">#REF!</definedName>
    <definedName name="______A65900">#REF!</definedName>
    <definedName name="_____A65555">#REF!</definedName>
    <definedName name="_____A65655">#REF!</definedName>
    <definedName name="_____A65900">#REF!</definedName>
    <definedName name="____A65555">#REF!</definedName>
    <definedName name="____A65655">#REF!</definedName>
    <definedName name="____A65900">#REF!</definedName>
    <definedName name="___A20">#REF!</definedName>
    <definedName name="___A65555">#REF!</definedName>
    <definedName name="___A65655">#REF!</definedName>
    <definedName name="___A65900">#REF!</definedName>
    <definedName name="__A20">#REF!</definedName>
    <definedName name="__A65555">#REF!</definedName>
    <definedName name="__A65655">#REF!</definedName>
    <definedName name="__A65900">#REF!</definedName>
    <definedName name="_08">#REF!</definedName>
    <definedName name="_A20">#REF!</definedName>
    <definedName name="_A65555">#REF!</definedName>
    <definedName name="_A65655">#REF!</definedName>
    <definedName name="_A65900">#REF!</definedName>
    <definedName name="_k1">#REF!</definedName>
    <definedName name="_ko15">#REF!</definedName>
    <definedName name="AA">#REF!</definedName>
    <definedName name="aaa">#REF!</definedName>
    <definedName name="AB">#REF!</definedName>
    <definedName name="AC">#REF!</definedName>
    <definedName name="Access_Button" hidden="1">"Kaspl_5_ПЛАН_4_Таблица1"</definedName>
    <definedName name="AccessDatabase" hidden="1">"C:\Мои документы\Kaspl_5.mdb"</definedName>
    <definedName name="AD">#REF!</definedName>
    <definedName name="AE">#REF!</definedName>
    <definedName name="AE1148677">'[1]Жиззах янги раз'!#REF!</definedName>
    <definedName name="AF">#REF!</definedName>
    <definedName name="AG">#REF!</definedName>
    <definedName name="AH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Q">#REF!</definedName>
    <definedName name="AR">#REF!</definedName>
    <definedName name="AS">#REF!</definedName>
    <definedName name="AT">#REF!</definedName>
    <definedName name="AU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A">#REF!</definedName>
    <definedName name="BB">#REF!</definedName>
    <definedName name="BC">#REF!</definedName>
    <definedName name="BD">#REF!</definedName>
    <definedName name="BE">#REF!</definedName>
    <definedName name="BF">#REF!</definedName>
    <definedName name="BG">#REF!</definedName>
    <definedName name="BH">#REF!</definedName>
    <definedName name="BI">#REF!</definedName>
    <definedName name="BJ">#REF!</definedName>
    <definedName name="BK">#REF!</definedName>
    <definedName name="BL">#REF!</definedName>
    <definedName name="BM">#REF!</definedName>
    <definedName name="BN">#REF!</definedName>
    <definedName name="BO">#REF!</definedName>
    <definedName name="BQ">#REF!</definedName>
    <definedName name="BR">#REF!</definedName>
    <definedName name="BS">#REF!</definedName>
    <definedName name="BT">#REF!</definedName>
    <definedName name="BU">#REF!</definedName>
    <definedName name="BV">#REF!</definedName>
    <definedName name="BW">#REF!</definedName>
    <definedName name="BX">#REF!</definedName>
    <definedName name="BY">#REF!</definedName>
    <definedName name="BZ">#REF!</definedName>
    <definedName name="CA">#REF!</definedName>
    <definedName name="CB">#REF!</definedName>
    <definedName name="CC">#REF!</definedName>
    <definedName name="ccc">#REF!</definedName>
    <definedName name="CD">#REF!</definedName>
    <definedName name="CE">#REF!</definedName>
    <definedName name="CF">#REF!</definedName>
    <definedName name="CG">#REF!</definedName>
    <definedName name="CH">#REF!</definedName>
    <definedName name="CI">#REF!</definedName>
    <definedName name="CJ">#REF!</definedName>
    <definedName name="CK">#REF!</definedName>
    <definedName name="CL">#REF!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">#REF!</definedName>
    <definedName name="DAF">#REF!</definedName>
    <definedName name="data">#REF!</definedName>
    <definedName name="DFDSF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F">#REF!</definedName>
    <definedName name="G">#REF!</definedName>
    <definedName name="ggg">#REF!</definedName>
    <definedName name="ghj">#REF!</definedName>
    <definedName name="H">#REF!</definedName>
    <definedName name="hghghghghghgh">#REF!</definedName>
    <definedName name="hhh">#REF!</definedName>
    <definedName name="I">#REF!</definedName>
    <definedName name="J">#REF!</definedName>
    <definedName name="jhjkfhkj">#REF!</definedName>
    <definedName name="jjkjkjkjkj">#REF!</definedName>
    <definedName name="K">#REF!</definedName>
    <definedName name="L">#REF!</definedName>
    <definedName name="M">#REF!</definedName>
    <definedName name="N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O">#REF!</definedName>
    <definedName name="OLE_LINK1">#REF!</definedName>
    <definedName name="OLE_LINK3">#REF!</definedName>
    <definedName name="OLE_LINK6">#REF!</definedName>
    <definedName name="P">#REF!</definedName>
    <definedName name="perv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Q">#REF!</definedName>
    <definedName name="qw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esults">[2]Results!#REF!</definedName>
    <definedName name="Rw">#REF!</definedName>
    <definedName name="S">#REF!</definedName>
    <definedName name="SD">#REF!</definedName>
    <definedName name="T">#REF!</definedName>
    <definedName name="TableName">"Dummy"</definedName>
    <definedName name="Tablica1Структура_рабочих_мест_по_формам_собственности_и_по_видам_деятельности_созданных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U">#REF!</definedName>
    <definedName name="V">#REF!</definedName>
    <definedName name="vxzdgsdfg">#REF!</definedName>
    <definedName name="W">#REF!</definedName>
    <definedName name="X">#REF!</definedName>
    <definedName name="Y">#REF!</definedName>
    <definedName name="Z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А10">#REF!</definedName>
    <definedName name="А12">#REF!</definedName>
    <definedName name="А17">#REF!</definedName>
    <definedName name="А9">#REF!</definedName>
    <definedName name="аааа">#REF!</definedName>
    <definedName name="абду">#REF!</definedName>
    <definedName name="ав">#REF!</definedName>
    <definedName name="авлб">#REF!</definedName>
    <definedName name="акциз">#REF!</definedName>
    <definedName name="Албина">#REF!</definedName>
    <definedName name="Андижон">#REF!</definedName>
    <definedName name="АП">#REF!</definedName>
    <definedName name="апр">#REF!</definedName>
    <definedName name="ас">#REF!</definedName>
    <definedName name="бажарилган">#REF!</definedName>
    <definedName name="_xlnm.Database">[3]KAT2344!$C$2:$I$343</definedName>
    <definedName name="БОГОТТУМАН">#REF!</definedName>
    <definedName name="Бухоро">#REF!</definedName>
    <definedName name="В5">#REF!</definedName>
    <definedName name="ва">#REF!</definedName>
    <definedName name="вввава">#REF!</definedName>
    <definedName name="вқва">#REF!</definedName>
    <definedName name="вқввқа">#REF!</definedName>
    <definedName name="вова">#REF!</definedName>
    <definedName name="вывывывывыв">#REF!</definedName>
    <definedName name="вывывывывывыв">#REF!</definedName>
    <definedName name="галла_нархи">'[4]Фориш 2003'!$O$4</definedName>
    <definedName name="галлаааа">'[5]Фориш 2003'!$O$4</definedName>
    <definedName name="ггг">#REF!</definedName>
    <definedName name="ггггг">#REF!</definedName>
    <definedName name="город">#REF!</definedName>
    <definedName name="ГУРЛАНТУМАН">#REF!</definedName>
    <definedName name="диап">#REF!</definedName>
    <definedName name="дИРЕКЦИЯ_ПО_СТР_ВУ_РЕГ.ВОДОПРОВОДОВ">#REF!</definedName>
    <definedName name="длдпржпрдоьж">#REF!</definedName>
    <definedName name="долг">#REF!</definedName>
    <definedName name="доллар">[6]c!$C$1</definedName>
    <definedName name="еее">#REF!</definedName>
    <definedName name="жалаб">#REF!</definedName>
    <definedName name="Жами">#REF!</definedName>
    <definedName name="Жиззах">#REF!</definedName>
    <definedName name="жиззсвод">#REF!</definedName>
    <definedName name="жура">#REF!</definedName>
    <definedName name="_xlnm.Print_Titles" localSheetId="1">'Номма ном 1'!$4:$4</definedName>
    <definedName name="_xlnm.Print_Titles">#REF!</definedName>
    <definedName name="Запрос1">#REF!</definedName>
    <definedName name="Зарплата_1">#REF!</definedName>
    <definedName name="Зарплата_2">#REF!</definedName>
    <definedName name="избос">#REF!</definedName>
    <definedName name="ин">#REF!</definedName>
    <definedName name="инвестиция">#REF!</definedName>
    <definedName name="карз">#REF!</definedName>
    <definedName name="каш">#REF!</definedName>
    <definedName name="кашка">#REF!</definedName>
    <definedName name="Кашкадарё">#REF!</definedName>
    <definedName name="кейс">#REF!</definedName>
    <definedName name="келес">#REF!</definedName>
    <definedName name="ккк">#REF!</definedName>
    <definedName name="км">#REF!</definedName>
    <definedName name="Кодир">#REF!</definedName>
    <definedName name="константы">#REF!,#REF!,#REF!,#REF!,#REF!,#REF!,#REF!,#REF!,#REF!</definedName>
    <definedName name="Кораколпок">#REF!</definedName>
    <definedName name="коха">#REF!</definedName>
    <definedName name="Кўрсаткичлар">#REF!</definedName>
    <definedName name="м">#REF!</definedName>
    <definedName name="манзилли">#REF!</definedName>
    <definedName name="Массив_обл">[7]Массив!$B$9:$C$21</definedName>
    <definedName name="МАЪЛУМОТ">#REF!</definedName>
    <definedName name="мз">#REF!</definedName>
    <definedName name="МЗ_1">#REF!</definedName>
    <definedName name="МЗ_2">#REF!</definedName>
    <definedName name="миит">#REF!</definedName>
    <definedName name="минг">#REF!</definedName>
    <definedName name="мингча">#REF!</definedName>
    <definedName name="Минимал_1">#REF!</definedName>
    <definedName name="Минимал_2">#REF!</definedName>
    <definedName name="мир">#REF!</definedName>
    <definedName name="мм">#REF!</definedName>
    <definedName name="ммм">#REF!</definedName>
    <definedName name="мммм">#REF!</definedName>
    <definedName name="ммммм">#REF!</definedName>
    <definedName name="мф">#REF!</definedName>
    <definedName name="мфу02">#REF!</definedName>
    <definedName name="навои">#REF!</definedName>
    <definedName name="Навоий">#REF!</definedName>
    <definedName name="наман">#REF!</definedName>
    <definedName name="наманган">#REF!</definedName>
    <definedName name="нилуфар">#REF!</definedName>
    <definedName name="нн">#REF!</definedName>
    <definedName name="ннн">#REF!</definedName>
    <definedName name="новое">#REF!</definedName>
    <definedName name="нояб">#REF!</definedName>
    <definedName name="нур">#REF!</definedName>
    <definedName name="оаовао">#REF!</definedName>
    <definedName name="_xlnm.Print_Area" localSheetId="1">'Номма ном 1'!$A$1:$N$159</definedName>
    <definedName name="_xlnm.Print_Area" localSheetId="0">Сводни!$A$1:$Z$25</definedName>
    <definedName name="_xlnm.Print_Area">#REF!</definedName>
    <definedName name="овкей">#REF!</definedName>
    <definedName name="олг">#REF!</definedName>
    <definedName name="оля">#REF!</definedName>
    <definedName name="оолол">#REF!</definedName>
    <definedName name="ооо">#REF!</definedName>
    <definedName name="орлролр">#REF!</definedName>
    <definedName name="п">[8]Массив!$B$9:$C$21</definedName>
    <definedName name="ПЕНСИЯ">#REF!</definedName>
    <definedName name="ПИР">#REF!</definedName>
    <definedName name="ПИРА">#REF!</definedName>
    <definedName name="пор">#REF!</definedName>
    <definedName name="ппп">#REF!</definedName>
    <definedName name="про">'[9]уюшмага10,09 холатига'!#REF!</definedName>
    <definedName name="Прогноз">#REF!</definedName>
    <definedName name="прок">#REF!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е">#REF!</definedName>
    <definedName name="рег_1">#REF!</definedName>
    <definedName name="рег_2">#REF!</definedName>
    <definedName name="рег1">#REF!</definedName>
    <definedName name="рег2">#REF!</definedName>
    <definedName name="_xlnm.Recorder">#REF!</definedName>
    <definedName name="рес">#REF!</definedName>
    <definedName name="с519">#REF!</definedName>
    <definedName name="с52">#REF!</definedName>
    <definedName name="Самарканд">#REF!</definedName>
    <definedName name="свока">#REF!</definedName>
    <definedName name="сен">#REF!</definedName>
    <definedName name="Сирдарё">#REF!</definedName>
    <definedName name="Спорт">#REF!</definedName>
    <definedName name="Спортлар">#REF!</definedName>
    <definedName name="Срок">#REF!</definedName>
    <definedName name="ссс">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#REF!</definedName>
    <definedName name="Сурхондарё">#REF!</definedName>
    <definedName name="Ташкилий_чора_тадбирлар__номи_ва_ишлаб_чиўариладиганг_маҳсулот">#REF!</definedName>
    <definedName name="ТекПерес">#REF!</definedName>
    <definedName name="Термиз_шаҳри">#REF!</definedName>
    <definedName name="тов">#REF!</definedName>
    <definedName name="тога">#REF!</definedName>
    <definedName name="Тошкент">#REF!</definedName>
    <definedName name="ттт">#REF!</definedName>
    <definedName name="ТУЛОВ">#REF!</definedName>
    <definedName name="у">#REF!</definedName>
    <definedName name="уеке">#REF!</definedName>
    <definedName name="УКС">#REF!</definedName>
    <definedName name="УРГАНЧТУМАН">#REF!</definedName>
    <definedName name="УРГАНЧШАХАР">#REF!</definedName>
    <definedName name="утв2">#REF!</definedName>
    <definedName name="уу">#REF!</definedName>
    <definedName name="ууу">#REF!</definedName>
    <definedName name="уууу">#REF!</definedName>
    <definedName name="ф">#REF!</definedName>
    <definedName name="Фаргона">#REF!</definedName>
    <definedName name="ФЗСЖЧШ__ХЛЭЖШО">#REF!</definedName>
    <definedName name="фы">'[10]Фориш 2003'!$O$4</definedName>
    <definedName name="ХИВАТУМАН">#REF!</definedName>
    <definedName name="ХОНКАТУМАН">#REF!</definedName>
    <definedName name="Хоразм">#REF!</definedName>
    <definedName name="хр">#REF!</definedName>
    <definedName name="ххх">#REF!</definedName>
    <definedName name="цц">#REF!</definedName>
    <definedName name="чсчсчсчсч">#REF!</definedName>
    <definedName name="ччч">#REF!</definedName>
    <definedName name="ш.ж._счетчик__сиз">#REF!</definedName>
    <definedName name="Шахар">#REF!</definedName>
    <definedName name="шурик">#REF!</definedName>
    <definedName name="щзш">#REF!</definedName>
    <definedName name="ывавы">#REF!</definedName>
    <definedName name="ыцвуц">#REF!</definedName>
    <definedName name="ыыы">#REF!</definedName>
    <definedName name="ЭХА">#REF!</definedName>
    <definedName name="эээ">#REF!</definedName>
    <definedName name="юб">#REF!</definedName>
    <definedName name="юю">#REF!</definedName>
    <definedName name="я.и.у.жадвал">#REF!</definedName>
    <definedName name="ЯНГИАРИКТУМАН">#REF!</definedName>
    <definedName name="ЯНГИБОЗОРТУМАН">#REF!</definedName>
  </definedNames>
  <calcPr calcId="124519"/>
</workbook>
</file>

<file path=xl/calcChain.xml><?xml version="1.0" encoding="utf-8"?>
<calcChain xmlns="http://schemas.openxmlformats.org/spreadsheetml/2006/main">
  <c r="V25" i="19"/>
  <c r="V24"/>
  <c r="V23"/>
  <c r="V22"/>
  <c r="V20"/>
  <c r="V19"/>
  <c r="V17"/>
  <c r="V16"/>
  <c r="V14"/>
  <c r="V13"/>
  <c r="V12"/>
  <c r="V11"/>
  <c r="V10"/>
  <c r="P25"/>
  <c r="P24"/>
  <c r="P23"/>
  <c r="P22"/>
  <c r="P20"/>
  <c r="P19"/>
  <c r="P17"/>
  <c r="P16"/>
  <c r="P14"/>
  <c r="P13"/>
  <c r="P12"/>
  <c r="P11"/>
  <c r="P10"/>
  <c r="L9"/>
  <c r="K9"/>
  <c r="Z21"/>
  <c r="Y21"/>
  <c r="X21"/>
  <c r="W21"/>
  <c r="V21" s="1"/>
  <c r="U21"/>
  <c r="T21"/>
  <c r="S21"/>
  <c r="R21"/>
  <c r="Q21"/>
  <c r="P21" s="1"/>
  <c r="O21"/>
  <c r="N21"/>
  <c r="M21"/>
  <c r="L21"/>
  <c r="K21"/>
  <c r="J21"/>
  <c r="S9"/>
  <c r="N9"/>
  <c r="M9"/>
  <c r="Z18"/>
  <c r="Y18"/>
  <c r="X18"/>
  <c r="W18"/>
  <c r="U18"/>
  <c r="T18"/>
  <c r="S18"/>
  <c r="R18"/>
  <c r="R9" s="1"/>
  <c r="Q18"/>
  <c r="O18"/>
  <c r="N18"/>
  <c r="M18"/>
  <c r="L18"/>
  <c r="K18"/>
  <c r="J18"/>
  <c r="I18"/>
  <c r="I21"/>
  <c r="Z15"/>
  <c r="Y15"/>
  <c r="X15"/>
  <c r="W15"/>
  <c r="V15" s="1"/>
  <c r="U15"/>
  <c r="T15"/>
  <c r="S15"/>
  <c r="R15"/>
  <c r="Q15"/>
  <c r="P15" s="1"/>
  <c r="O15"/>
  <c r="N15"/>
  <c r="M15"/>
  <c r="L15"/>
  <c r="K15"/>
  <c r="J15"/>
  <c r="I15"/>
  <c r="J25"/>
  <c r="J24"/>
  <c r="J23"/>
  <c r="J22"/>
  <c r="J20"/>
  <c r="J19"/>
  <c r="J17"/>
  <c r="J16"/>
  <c r="J14"/>
  <c r="J13"/>
  <c r="J12"/>
  <c r="J11"/>
  <c r="J10"/>
  <c r="V18" l="1"/>
  <c r="X9"/>
  <c r="Y9"/>
  <c r="W9"/>
  <c r="U9"/>
  <c r="Z9"/>
  <c r="V9"/>
  <c r="T9"/>
  <c r="Q9"/>
  <c r="O9"/>
  <c r="P18"/>
  <c r="P9" s="1"/>
  <c r="J9"/>
  <c r="P152" i="20" l="1"/>
  <c r="P151"/>
  <c r="P150"/>
  <c r="P149"/>
  <c r="P148"/>
  <c r="P147"/>
  <c r="P145"/>
  <c r="P144"/>
  <c r="P143"/>
  <c r="P142"/>
  <c r="P141"/>
  <c r="P140"/>
  <c r="P138"/>
  <c r="P137"/>
  <c r="P135"/>
  <c r="P134"/>
  <c r="P133"/>
  <c r="P132"/>
  <c r="P131"/>
  <c r="P130"/>
  <c r="P129"/>
  <c r="P127"/>
  <c r="P126"/>
  <c r="P125"/>
  <c r="P124"/>
  <c r="P122"/>
  <c r="P121"/>
  <c r="P119"/>
  <c r="P118"/>
  <c r="P117"/>
  <c r="P115"/>
  <c r="P114"/>
  <c r="P113"/>
  <c r="P112"/>
  <c r="P107"/>
  <c r="P106"/>
  <c r="P105"/>
  <c r="P103"/>
  <c r="P102"/>
  <c r="P101"/>
  <c r="P100"/>
  <c r="P98"/>
  <c r="P96"/>
  <c r="P95"/>
  <c r="P94"/>
  <c r="P92"/>
  <c r="P90"/>
  <c r="P88"/>
  <c r="P86"/>
  <c r="P84"/>
  <c r="P83"/>
  <c r="P82"/>
  <c r="P81"/>
  <c r="P80"/>
  <c r="P79"/>
  <c r="P73"/>
  <c r="P72"/>
  <c r="P69"/>
  <c r="P68"/>
  <c r="P65"/>
  <c r="P64"/>
  <c r="P61"/>
  <c r="P57"/>
  <c r="P54"/>
  <c r="P50"/>
  <c r="P48"/>
  <c r="P47"/>
  <c r="P46"/>
  <c r="P44"/>
  <c r="P41"/>
  <c r="P38"/>
  <c r="P36"/>
  <c r="P35"/>
  <c r="P34"/>
  <c r="P32"/>
  <c r="P31"/>
  <c r="P30"/>
  <c r="P29"/>
  <c r="P28"/>
  <c r="P26"/>
  <c r="P25"/>
  <c r="P24"/>
  <c r="P23"/>
  <c r="P22"/>
  <c r="P21"/>
  <c r="P19"/>
  <c r="P18"/>
  <c r="P17"/>
  <c r="P15"/>
  <c r="P13"/>
  <c r="P12"/>
  <c r="P11"/>
  <c r="P10"/>
  <c r="P9"/>
  <c r="P8"/>
  <c r="P7"/>
  <c r="A158"/>
  <c r="A156"/>
  <c r="A154"/>
  <c r="A147"/>
  <c r="A148" s="1"/>
  <c r="A149" s="1"/>
  <c r="A150" s="1"/>
  <c r="A151" s="1"/>
  <c r="A152" s="1"/>
  <c r="A140"/>
  <c r="A141" s="1"/>
  <c r="A142" s="1"/>
  <c r="A143" s="1"/>
  <c r="A144" s="1"/>
  <c r="A145" s="1"/>
  <c r="A137"/>
  <c r="A138" s="1"/>
  <c r="A129"/>
  <c r="A130" s="1"/>
  <c r="A131" s="1"/>
  <c r="A132" s="1"/>
  <c r="A133" s="1"/>
  <c r="A134" s="1"/>
  <c r="A135" s="1"/>
  <c r="A124"/>
  <c r="A125" s="1"/>
  <c r="A126" s="1"/>
  <c r="A127" s="1"/>
  <c r="A121"/>
  <c r="A122" s="1"/>
  <c r="A117"/>
  <c r="A118" s="1"/>
  <c r="A119" s="1"/>
  <c r="A113"/>
  <c r="A114" s="1"/>
  <c r="A115" s="1"/>
  <c r="K159"/>
  <c r="G159"/>
  <c r="K157"/>
  <c r="G157"/>
  <c r="O155"/>
  <c r="N155"/>
  <c r="K155"/>
  <c r="J155"/>
  <c r="I155"/>
  <c r="G155"/>
  <c r="N153"/>
  <c r="M153"/>
  <c r="L153"/>
  <c r="K153"/>
  <c r="J153"/>
  <c r="I153"/>
  <c r="H153"/>
  <c r="P153" s="1"/>
  <c r="O153"/>
  <c r="G153"/>
  <c r="N146"/>
  <c r="M146"/>
  <c r="L146"/>
  <c r="K146"/>
  <c r="J146"/>
  <c r="I146"/>
  <c r="H146"/>
  <c r="G146"/>
  <c r="O146"/>
  <c r="N139"/>
  <c r="M139"/>
  <c r="L139"/>
  <c r="K139"/>
  <c r="J139"/>
  <c r="I139"/>
  <c r="H139"/>
  <c r="P139" s="1"/>
  <c r="G139"/>
  <c r="O139"/>
  <c r="N136"/>
  <c r="M136"/>
  <c r="L136"/>
  <c r="K136"/>
  <c r="J136"/>
  <c r="I136"/>
  <c r="H136"/>
  <c r="G136"/>
  <c r="O136"/>
  <c r="N128"/>
  <c r="M128"/>
  <c r="L128"/>
  <c r="K128"/>
  <c r="J128"/>
  <c r="I128"/>
  <c r="H128"/>
  <c r="P128" s="1"/>
  <c r="G128"/>
  <c r="O128"/>
  <c r="N123"/>
  <c r="M123"/>
  <c r="L123"/>
  <c r="K123"/>
  <c r="J123"/>
  <c r="I123"/>
  <c r="H123"/>
  <c r="G123"/>
  <c r="O123"/>
  <c r="N120"/>
  <c r="M120"/>
  <c r="L120"/>
  <c r="K120"/>
  <c r="J120"/>
  <c r="I120"/>
  <c r="H120"/>
  <c r="P120" s="1"/>
  <c r="G120"/>
  <c r="O120"/>
  <c r="N116"/>
  <c r="M116"/>
  <c r="L116"/>
  <c r="K116"/>
  <c r="J116"/>
  <c r="I116"/>
  <c r="H116"/>
  <c r="G116"/>
  <c r="O116"/>
  <c r="A109"/>
  <c r="A105"/>
  <c r="A106" s="1"/>
  <c r="A107" s="1"/>
  <c r="A100"/>
  <c r="A101" s="1"/>
  <c r="A102" s="1"/>
  <c r="A103" s="1"/>
  <c r="A98"/>
  <c r="A92"/>
  <c r="A93" s="1"/>
  <c r="A94" s="1"/>
  <c r="A95" s="1"/>
  <c r="A96" s="1"/>
  <c r="A90"/>
  <c r="A86"/>
  <c r="A87" s="1"/>
  <c r="A88" s="1"/>
  <c r="A79"/>
  <c r="A80" s="1"/>
  <c r="A81" s="1"/>
  <c r="A82" s="1"/>
  <c r="A83" s="1"/>
  <c r="A84" s="1"/>
  <c r="A75"/>
  <c r="A76" s="1"/>
  <c r="A77" s="1"/>
  <c r="A71"/>
  <c r="A72" s="1"/>
  <c r="A73" s="1"/>
  <c r="A68"/>
  <c r="A69" s="1"/>
  <c r="A61"/>
  <c r="A62" s="1"/>
  <c r="A63" s="1"/>
  <c r="A64" s="1"/>
  <c r="A65" s="1"/>
  <c r="A66" s="1"/>
  <c r="O110"/>
  <c r="N110"/>
  <c r="M110"/>
  <c r="L110"/>
  <c r="K110"/>
  <c r="J110"/>
  <c r="I110"/>
  <c r="G110"/>
  <c r="N108"/>
  <c r="M108"/>
  <c r="L108"/>
  <c r="K108"/>
  <c r="J108"/>
  <c r="I108"/>
  <c r="H108"/>
  <c r="P108" s="1"/>
  <c r="G108"/>
  <c r="N104"/>
  <c r="M104"/>
  <c r="L104"/>
  <c r="K104"/>
  <c r="J104"/>
  <c r="I104"/>
  <c r="H104"/>
  <c r="P104" s="1"/>
  <c r="G104"/>
  <c r="N99"/>
  <c r="M99"/>
  <c r="L99"/>
  <c r="K99"/>
  <c r="J99"/>
  <c r="I99"/>
  <c r="H99"/>
  <c r="P99" s="1"/>
  <c r="G99"/>
  <c r="M97"/>
  <c r="L97"/>
  <c r="K97"/>
  <c r="N91"/>
  <c r="M91"/>
  <c r="L91"/>
  <c r="K91"/>
  <c r="J91"/>
  <c r="I91"/>
  <c r="H91"/>
  <c r="G91"/>
  <c r="M89"/>
  <c r="L89"/>
  <c r="K89"/>
  <c r="N85"/>
  <c r="M85"/>
  <c r="L85"/>
  <c r="K85"/>
  <c r="J85"/>
  <c r="I85"/>
  <c r="H85"/>
  <c r="P85" s="1"/>
  <c r="G85"/>
  <c r="N78"/>
  <c r="M78"/>
  <c r="L78"/>
  <c r="K78"/>
  <c r="J78"/>
  <c r="I78"/>
  <c r="G78"/>
  <c r="N74"/>
  <c r="M74"/>
  <c r="L74"/>
  <c r="K74"/>
  <c r="J74"/>
  <c r="I74"/>
  <c r="G74"/>
  <c r="N70"/>
  <c r="M70"/>
  <c r="L70"/>
  <c r="K70"/>
  <c r="J70"/>
  <c r="I70"/>
  <c r="H70"/>
  <c r="P70" s="1"/>
  <c r="G70"/>
  <c r="N67"/>
  <c r="M67"/>
  <c r="L67"/>
  <c r="K67"/>
  <c r="J67"/>
  <c r="I67"/>
  <c r="G67"/>
  <c r="A57"/>
  <c r="A52"/>
  <c r="A53" s="1"/>
  <c r="A54" s="1"/>
  <c r="A55" s="1"/>
  <c r="A50"/>
  <c r="A44"/>
  <c r="A45" s="1"/>
  <c r="A46" s="1"/>
  <c r="A47" s="1"/>
  <c r="A48" s="1"/>
  <c r="A38"/>
  <c r="A39" s="1"/>
  <c r="A40" s="1"/>
  <c r="A41" s="1"/>
  <c r="A42" s="1"/>
  <c r="A34"/>
  <c r="A35" s="1"/>
  <c r="A36" s="1"/>
  <c r="A28"/>
  <c r="A29" s="1"/>
  <c r="A30" s="1"/>
  <c r="A31" s="1"/>
  <c r="A32" s="1"/>
  <c r="A22"/>
  <c r="A23" s="1"/>
  <c r="A24" s="1"/>
  <c r="A25" s="1"/>
  <c r="A26" s="1"/>
  <c r="N58"/>
  <c r="J58"/>
  <c r="I58"/>
  <c r="H58"/>
  <c r="P58" s="1"/>
  <c r="G58"/>
  <c r="N56"/>
  <c r="K56"/>
  <c r="K58" s="1"/>
  <c r="J56"/>
  <c r="I56"/>
  <c r="G56"/>
  <c r="L56"/>
  <c r="L58" s="1"/>
  <c r="N51"/>
  <c r="J51"/>
  <c r="I51"/>
  <c r="H51"/>
  <c r="G51"/>
  <c r="L49"/>
  <c r="L51" s="1"/>
  <c r="K49"/>
  <c r="K51" s="1"/>
  <c r="G49"/>
  <c r="K43"/>
  <c r="L43"/>
  <c r="N37"/>
  <c r="M37"/>
  <c r="L37"/>
  <c r="K37"/>
  <c r="J37"/>
  <c r="I37"/>
  <c r="H37"/>
  <c r="P37" s="1"/>
  <c r="G37"/>
  <c r="N33"/>
  <c r="J33"/>
  <c r="I33"/>
  <c r="H33"/>
  <c r="G33"/>
  <c r="N27"/>
  <c r="J27"/>
  <c r="I27"/>
  <c r="H27"/>
  <c r="P27" s="1"/>
  <c r="G27"/>
  <c r="N20"/>
  <c r="K20"/>
  <c r="J20"/>
  <c r="I20"/>
  <c r="H20"/>
  <c r="P20" s="1"/>
  <c r="G20"/>
  <c r="N16"/>
  <c r="M16"/>
  <c r="L16"/>
  <c r="K16"/>
  <c r="J16"/>
  <c r="I16"/>
  <c r="H16"/>
  <c r="P16" s="1"/>
  <c r="G16"/>
  <c r="N14"/>
  <c r="K14"/>
  <c r="J14"/>
  <c r="I14"/>
  <c r="H14"/>
  <c r="P14" s="1"/>
  <c r="G14"/>
  <c r="N158"/>
  <c r="N159" s="1"/>
  <c r="J158"/>
  <c r="J159" s="1"/>
  <c r="I158"/>
  <c r="I159" s="1"/>
  <c r="N156"/>
  <c r="N157" s="1"/>
  <c r="J156"/>
  <c r="J157" s="1"/>
  <c r="I156"/>
  <c r="I157" s="1"/>
  <c r="H154"/>
  <c r="H155" s="1"/>
  <c r="P155" s="1"/>
  <c r="G93"/>
  <c r="J93" s="1"/>
  <c r="J97" s="1"/>
  <c r="G87"/>
  <c r="N87" s="1"/>
  <c r="N89" s="1"/>
  <c r="H109"/>
  <c r="H110" s="1"/>
  <c r="P110" s="1"/>
  <c r="H77"/>
  <c r="P77" s="1"/>
  <c r="H76"/>
  <c r="P76" s="1"/>
  <c r="H75"/>
  <c r="H78" s="1"/>
  <c r="P78" s="1"/>
  <c r="H71"/>
  <c r="H74" s="1"/>
  <c r="P74" s="1"/>
  <c r="H66"/>
  <c r="P66" s="1"/>
  <c r="H63"/>
  <c r="P63" s="1"/>
  <c r="H62"/>
  <c r="P62" s="1"/>
  <c r="H60"/>
  <c r="P60" s="1"/>
  <c r="N45"/>
  <c r="N49" s="1"/>
  <c r="J45"/>
  <c r="J49" s="1"/>
  <c r="I45"/>
  <c r="I49" s="1"/>
  <c r="G40"/>
  <c r="N40" s="1"/>
  <c r="N43" s="1"/>
  <c r="H55"/>
  <c r="P55" s="1"/>
  <c r="H53"/>
  <c r="P53" s="1"/>
  <c r="H52"/>
  <c r="H56" s="1"/>
  <c r="P56" s="1"/>
  <c r="H42"/>
  <c r="P42" s="1"/>
  <c r="H39"/>
  <c r="P39" s="1"/>
  <c r="H25" i="19"/>
  <c r="G25"/>
  <c r="F25"/>
  <c r="E25"/>
  <c r="D25"/>
  <c r="C25"/>
  <c r="D24"/>
  <c r="H24"/>
  <c r="G24"/>
  <c r="F24"/>
  <c r="E24"/>
  <c r="C24"/>
  <c r="H23"/>
  <c r="G23"/>
  <c r="F23"/>
  <c r="E23"/>
  <c r="D23"/>
  <c r="C23"/>
  <c r="H22"/>
  <c r="G22"/>
  <c r="F22"/>
  <c r="E22"/>
  <c r="D22"/>
  <c r="C22"/>
  <c r="H21"/>
  <c r="G21"/>
  <c r="F21"/>
  <c r="E21"/>
  <c r="D21"/>
  <c r="C21"/>
  <c r="H20"/>
  <c r="G20"/>
  <c r="F20"/>
  <c r="E20"/>
  <c r="D20"/>
  <c r="C20"/>
  <c r="H19"/>
  <c r="G19"/>
  <c r="G18" s="1"/>
  <c r="F19"/>
  <c r="E19"/>
  <c r="E18" s="1"/>
  <c r="D19"/>
  <c r="C19"/>
  <c r="C18" s="1"/>
  <c r="H17"/>
  <c r="G17"/>
  <c r="F17"/>
  <c r="E17"/>
  <c r="D17"/>
  <c r="C17"/>
  <c r="H16"/>
  <c r="G16"/>
  <c r="F16"/>
  <c r="E16"/>
  <c r="D16"/>
  <c r="C16"/>
  <c r="H15"/>
  <c r="G15"/>
  <c r="F15"/>
  <c r="E15"/>
  <c r="D15"/>
  <c r="C15"/>
  <c r="H14"/>
  <c r="G14"/>
  <c r="F14"/>
  <c r="E14"/>
  <c r="D14"/>
  <c r="C14"/>
  <c r="H13"/>
  <c r="G13"/>
  <c r="F13"/>
  <c r="E13"/>
  <c r="D13"/>
  <c r="C13"/>
  <c r="H12"/>
  <c r="G12"/>
  <c r="F12"/>
  <c r="E12"/>
  <c r="D12"/>
  <c r="C12"/>
  <c r="H11"/>
  <c r="G11"/>
  <c r="F11"/>
  <c r="E11"/>
  <c r="D11"/>
  <c r="C11"/>
  <c r="H10"/>
  <c r="G10"/>
  <c r="F10"/>
  <c r="E10"/>
  <c r="D10"/>
  <c r="C10"/>
  <c r="I9"/>
  <c r="P33" i="20" l="1"/>
  <c r="P51"/>
  <c r="P91"/>
  <c r="P116"/>
  <c r="P123"/>
  <c r="P136"/>
  <c r="P146"/>
  <c r="P71"/>
  <c r="P75"/>
  <c r="P109"/>
  <c r="G111"/>
  <c r="K111"/>
  <c r="K5" s="1"/>
  <c r="P52"/>
  <c r="P154"/>
  <c r="F18" i="19"/>
  <c r="D18"/>
  <c r="D9" s="1"/>
  <c r="H18"/>
  <c r="F9"/>
  <c r="H9"/>
  <c r="C9"/>
  <c r="E9"/>
  <c r="G9"/>
  <c r="L111" i="20"/>
  <c r="J111"/>
  <c r="N111"/>
  <c r="A111"/>
  <c r="I111"/>
  <c r="A59"/>
  <c r="H158"/>
  <c r="H67"/>
  <c r="P67" s="1"/>
  <c r="A6"/>
  <c r="G89"/>
  <c r="G97"/>
  <c r="N6"/>
  <c r="H45"/>
  <c r="J87"/>
  <c r="J40"/>
  <c r="H156"/>
  <c r="G43"/>
  <c r="I93"/>
  <c r="N93"/>
  <c r="I40"/>
  <c r="I43" s="1"/>
  <c r="I6" s="1"/>
  <c r="I87"/>
  <c r="I89" s="1"/>
  <c r="H157" l="1"/>
  <c r="P156"/>
  <c r="H49"/>
  <c r="P49" s="1"/>
  <c r="P45"/>
  <c r="H159"/>
  <c r="P159" s="1"/>
  <c r="P158"/>
  <c r="N97"/>
  <c r="H93"/>
  <c r="I97"/>
  <c r="I59" s="1"/>
  <c r="I5" s="1"/>
  <c r="J89"/>
  <c r="J59" s="1"/>
  <c r="J43"/>
  <c r="J6" s="1"/>
  <c r="H40"/>
  <c r="P40" s="1"/>
  <c r="H87"/>
  <c r="P87" s="1"/>
  <c r="H111" l="1"/>
  <c r="P111" s="1"/>
  <c r="P157"/>
  <c r="J5"/>
  <c r="H97"/>
  <c r="P97" s="1"/>
  <c r="P93"/>
  <c r="N59"/>
  <c r="N5" s="1"/>
  <c r="H89"/>
  <c r="H43"/>
  <c r="H6" l="1"/>
  <c r="P43"/>
  <c r="H59"/>
  <c r="P59" s="1"/>
  <c r="P89"/>
  <c r="P6" l="1"/>
  <c r="H5"/>
  <c r="P5" l="1"/>
</calcChain>
</file>

<file path=xl/sharedStrings.xml><?xml version="1.0" encoding="utf-8"?>
<sst xmlns="http://schemas.openxmlformats.org/spreadsheetml/2006/main" count="733" uniqueCount="195">
  <si>
    <t>№</t>
  </si>
  <si>
    <t>минг бош</t>
  </si>
  <si>
    <t>Жами</t>
  </si>
  <si>
    <t>тонна</t>
  </si>
  <si>
    <t>Лойиҳа номи</t>
  </si>
  <si>
    <t>Т/р</t>
  </si>
  <si>
    <t>Лойиҳа тармоғи</t>
  </si>
  <si>
    <t>шу жумладан</t>
  </si>
  <si>
    <t>2019 йилда</t>
  </si>
  <si>
    <t>2020 йилда</t>
  </si>
  <si>
    <t>2021 йилда</t>
  </si>
  <si>
    <t>Лойиҳа сони</t>
  </si>
  <si>
    <t>Ўлчов 
бирлиги</t>
  </si>
  <si>
    <t>Натурал 
қийматда</t>
  </si>
  <si>
    <t>Лойиҳа умумий қиймати 
(млн. сўмда)</t>
  </si>
  <si>
    <t>шу жумладан:</t>
  </si>
  <si>
    <t>Иш ўрни</t>
  </si>
  <si>
    <t>ўз маблағлари</t>
  </si>
  <si>
    <t>Банк кредити</t>
  </si>
  <si>
    <t>хорижий инвестиция 
минг долл</t>
  </si>
  <si>
    <t>гектар</t>
  </si>
  <si>
    <t>бош</t>
  </si>
  <si>
    <t>2019-2021 йилларда Тайлок туманида қишлоқ хўжалиги йўналишидаги лойиҳалар
ПОРТФЕЛИ</t>
  </si>
  <si>
    <t>Туман бўйича жами:</t>
  </si>
  <si>
    <t>Асаларичиликни ривожлантириш</t>
  </si>
  <si>
    <t>Балиқчиликни ривожлантириш</t>
  </si>
  <si>
    <t>Боғдорчилик хўжалигини ташкил этиш</t>
  </si>
  <si>
    <t>Қуёнчилик хўжалитгини ташкил этиш</t>
  </si>
  <si>
    <t>Музлаткичли омборхоналар ташкил этиш</t>
  </si>
  <si>
    <t>Иссиқхона ташкил этиш</t>
  </si>
  <si>
    <t>шундан: Гидрапоника</t>
  </si>
  <si>
    <t>шундан: иссиқхона</t>
  </si>
  <si>
    <t>Чорвачилик хўжалигини ташкил қилиш</t>
  </si>
  <si>
    <t>шундан: йирик шохли корамол</t>
  </si>
  <si>
    <t>шундан:қўйчилик</t>
  </si>
  <si>
    <t>Паррандачилик хўжалигини ташкил қилиш</t>
  </si>
  <si>
    <t>шундан: паррандачилик</t>
  </si>
  <si>
    <t>Узумчилик хўжалигини ташкил этиш</t>
  </si>
  <si>
    <t>Доривор ўсимликлар</t>
  </si>
  <si>
    <t>Кўчатчиликни ташкил этиш</t>
  </si>
  <si>
    <t>2019-2021 йилларда Тайлок туманини ижтимоий-иқтисодий ривожлантириш бўйича қишлоқ хўжалиги йўналишидаги лойиҳалар
ПОРТФЕЛИ</t>
  </si>
  <si>
    <t>Лойиҳа 
ташаббускорлари</t>
  </si>
  <si>
    <t>Йўналиш</t>
  </si>
  <si>
    <t>Лойиҳа тармоқлари</t>
  </si>
  <si>
    <t>Лойиҳанинг 
умумий 
қиймати,
(млн сўм)</t>
  </si>
  <si>
    <t>Ўз 
маблағ-
лари</t>
  </si>
  <si>
    <t>Банк кредитлари</t>
  </si>
  <si>
    <r>
      <t xml:space="preserve">Хорижий 
инвестици-
ялар </t>
    </r>
    <r>
      <rPr>
        <i/>
        <sz val="12"/>
        <rFont val="Times New Roman"/>
        <family val="1"/>
        <charset val="204"/>
      </rPr>
      <t>(минг.доллар)</t>
    </r>
  </si>
  <si>
    <t>Хизмат кўрсатувчи банк</t>
  </si>
  <si>
    <t>Ишга 
тушириш 
муддати</t>
  </si>
  <si>
    <t>Иш 
ўринлари</t>
  </si>
  <si>
    <t>жами лойиҳалар сони 117 та</t>
  </si>
  <si>
    <t>Шундан:  2019 йилда 41 та лойиҳа</t>
  </si>
  <si>
    <t>Сиёб Шавкат орзу ФХ</t>
  </si>
  <si>
    <t>Қорамолчилик хўжалиги</t>
  </si>
  <si>
    <t>Ипак йули банк</t>
  </si>
  <si>
    <t>"Абдукахор-Агро-Сервис" ФХ</t>
  </si>
  <si>
    <t>Халқ банк</t>
  </si>
  <si>
    <t>"Акмал Тошпулатович" ФХ</t>
  </si>
  <si>
    <t>Жумабозор Файз хосил</t>
  </si>
  <si>
    <t>"Сабина гулхаё боғи" ФХ</t>
  </si>
  <si>
    <t>Агро банк</t>
  </si>
  <si>
    <t>"Чорбог Маданияти" ФХ</t>
  </si>
  <si>
    <t>Агрокомплекс фх</t>
  </si>
  <si>
    <t>Шохжахон Мадина фх</t>
  </si>
  <si>
    <t>Куйчилик хўжалиги</t>
  </si>
  <si>
    <t>Қўйчилик</t>
  </si>
  <si>
    <t>"Адас наслли Парранда" МЧЖ</t>
  </si>
  <si>
    <t xml:space="preserve">Паррандачилик хўжалиги </t>
  </si>
  <si>
    <t>Қишлоқ хўжалиги</t>
  </si>
  <si>
    <t>шундан: куркачилик</t>
  </si>
  <si>
    <t xml:space="preserve">минг бош </t>
  </si>
  <si>
    <t>Ўзсаноатқурилиш банк</t>
  </si>
  <si>
    <t>Лойиха ташаббускори "Усмонов Ойбек" лойихаси</t>
  </si>
  <si>
    <t>"Сам Дилфин" ФХ</t>
  </si>
  <si>
    <t>Иссиқхоналар ташкил этиш</t>
  </si>
  <si>
    <t>"Туронов Комил" ФХ</t>
  </si>
  <si>
    <t>"Бахрон-Х агросервис" ФХ</t>
  </si>
  <si>
    <t>"Болтаев Санатжон Инвест" ФХ</t>
  </si>
  <si>
    <t>Омад Жасимина фх</t>
  </si>
  <si>
    <t>"Олтин Бошоқ Уммон" ФХ</t>
  </si>
  <si>
    <t>"Илёсов Орзу" ДХ</t>
  </si>
  <si>
    <t>Асаларичилик</t>
  </si>
  <si>
    <t>Қути</t>
  </si>
  <si>
    <t>Алоқа банк</t>
  </si>
  <si>
    <t>"Ахадов Отабек Махмудович"        ДХ</t>
  </si>
  <si>
    <t>Хусенов Абдуазиз Д.Х</t>
  </si>
  <si>
    <t>Алоқабанк Самарқанд филиали</t>
  </si>
  <si>
    <t>Мохир Ф/х</t>
  </si>
  <si>
    <t>Зиё Жахонгир Фирдавс ф/х</t>
  </si>
  <si>
    <t>Чорбог Маданият келажаги ф.х</t>
  </si>
  <si>
    <t>Балиқчилик хўжалигини ташкил этиш</t>
  </si>
  <si>
    <t>Исроил Динора Хадича фх</t>
  </si>
  <si>
    <t>Абдужалил Мадина боглари ф.х</t>
  </si>
  <si>
    <t>Насим бобо олтин боглари</t>
  </si>
  <si>
    <t>Интенсив боғ ташкил этиш</t>
  </si>
  <si>
    <t>Боғдорчилик</t>
  </si>
  <si>
    <t>Диамонд инвест МЧЖ</t>
  </si>
  <si>
    <t>Ипак йўли банк</t>
  </si>
  <si>
    <t>"Зарнигорой Вазираой" ФХ</t>
  </si>
  <si>
    <t>"Азизбек Карим Хужамов" ФХ</t>
  </si>
  <si>
    <t>"Сафира Асадбек ерлари" ФХ</t>
  </si>
  <si>
    <t>Узумчиликни ривожлантириш</t>
  </si>
  <si>
    <t>Узумчилик</t>
  </si>
  <si>
    <t>Ахмедов Наби бобо</t>
  </si>
  <si>
    <t>Хасанов Талат Боглари</t>
  </si>
  <si>
    <t>Тайлок Сервис Инвест</t>
  </si>
  <si>
    <t>Асака банк</t>
  </si>
  <si>
    <t>Акобиров Комил ф.х</t>
  </si>
  <si>
    <t>Уруғчилик хўжалиги</t>
  </si>
  <si>
    <t>Сабзавот уруғлари етиштириш ва қадоқлаш</t>
  </si>
  <si>
    <t>Агробанк</t>
  </si>
  <si>
    <t>Хуросон МЧЖ</t>
  </si>
  <si>
    <t>Музлатгичли омборхона</t>
  </si>
  <si>
    <t>музхона</t>
  </si>
  <si>
    <t>Миллий банк</t>
  </si>
  <si>
    <t>Акмал Тошпулатович фх</t>
  </si>
  <si>
    <t>"Ахмедов Наби бобо сервис" оилавий корхонаси</t>
  </si>
  <si>
    <t>Халк банк</t>
  </si>
  <si>
    <t>"Фарухжон Сифат Грант" МЧЖ</t>
  </si>
  <si>
    <t>Хамкорбанк</t>
  </si>
  <si>
    <t>Усто Сами Файз барака</t>
  </si>
  <si>
    <t>Куёнчилик хужалиги</t>
  </si>
  <si>
    <t>Куёнчилик</t>
  </si>
  <si>
    <t>Аниқланмоқда</t>
  </si>
  <si>
    <t>Шундан:  2020 йилда 39 та лойиҳа</t>
  </si>
  <si>
    <t>Машхура Собира Голд</t>
  </si>
  <si>
    <t>Тонг Нурлари Янги обод</t>
  </si>
  <si>
    <t>Тайлок фх</t>
  </si>
  <si>
    <t>Бутбой Обод Элдор фх</t>
  </si>
  <si>
    <t>Кахрамон Ахмедов  Наби бобо узумзорлари ф.х</t>
  </si>
  <si>
    <t>"Саховат Богбон"ф.х</t>
  </si>
  <si>
    <t>Ипак йули</t>
  </si>
  <si>
    <t>Динора Диёржон Сарваржон Эзоза ф.х</t>
  </si>
  <si>
    <t>"Рустамов Махмуду" ДХ</t>
  </si>
  <si>
    <t>"Сугдиёна Кут барака" фХ</t>
  </si>
  <si>
    <t>Музаффаров Нуриддин ДХ</t>
  </si>
  <si>
    <t>Усмонов Хайдаркул Д.Х</t>
  </si>
  <si>
    <t>"Асадов Акобир Абдуазиз ўғли" Д.Х</t>
  </si>
  <si>
    <t>Журакулов Хайрилло Д.Х</t>
  </si>
  <si>
    <t>Насим Ширин Гулобод фх</t>
  </si>
  <si>
    <t>Давлатжон Сардор токзори ф.х</t>
  </si>
  <si>
    <t>Кўчатчилик хўжалиги</t>
  </si>
  <si>
    <t>Мева кўчати етиштириш</t>
  </si>
  <si>
    <t>Асакабанк Самарканд вилоят булими</t>
  </si>
  <si>
    <t>Махматкулов Ойбек Рахмонкулович фх</t>
  </si>
  <si>
    <t>Фарход Хурсандмурод фх</t>
  </si>
  <si>
    <t>Навруз Сухроб Шерзод фх</t>
  </si>
  <si>
    <t>Мусаффо Замин агро фх</t>
  </si>
  <si>
    <t>Хасан барака боги фх</t>
  </si>
  <si>
    <t>Йўлдош Достон замини  ф.х</t>
  </si>
  <si>
    <t>Жовуд Искандаров ф.х</t>
  </si>
  <si>
    <t>Кундузак Евросевиз МЧЖ</t>
  </si>
  <si>
    <t>Сиёб Саховати к.к.</t>
  </si>
  <si>
    <t>Фирдавс хусусий корхонаси</t>
  </si>
  <si>
    <t>"УЗСАНОАТКУРИЛИШБАНКИ" АТБ АМИР TЕМУР ФИЛИАЛИ</t>
  </si>
  <si>
    <t>Самарканд картошкачилик сабзовотчилик таянч пункти</t>
  </si>
  <si>
    <t>Доривор ўсимликлар (чаканда, наматак ва ҳ.к)   етиштириш</t>
  </si>
  <si>
    <t>Илм Агро Ривож ф.х</t>
  </si>
  <si>
    <t>АГРОБАНК АТБ ТОЙЛОК ФИЛИАЛИ</t>
  </si>
  <si>
    <t>Тулкин Давлатобод Чорваси ф.х</t>
  </si>
  <si>
    <t>Мамарасул Сохибкор</t>
  </si>
  <si>
    <t>Асли Шунқор ерлари ф.х</t>
  </si>
  <si>
    <t>Бахштепа Греен Лайн ф.х</t>
  </si>
  <si>
    <t>Шукрулло Дилшод замини фермер хужалиги</t>
  </si>
  <si>
    <t xml:space="preserve">Сиёб Шавкат орзу </t>
  </si>
  <si>
    <t>Максуджон ф\х</t>
  </si>
  <si>
    <t>Сиёб Шавкат орзу</t>
  </si>
  <si>
    <t>"Каримхон Агро Жахон" фермер хужалиги</t>
  </si>
  <si>
    <t>Боги Асал чорва ф.х</t>
  </si>
  <si>
    <t>Жахонгир ф.х</t>
  </si>
  <si>
    <t>Бобур Шахзод Нодир фх</t>
  </si>
  <si>
    <t>Хайруллаев Хикматилло Инвест ф/х</t>
  </si>
  <si>
    <t>Жабборов Мурод Д.Х</t>
  </si>
  <si>
    <t>Кунчибулок ф/х</t>
  </si>
  <si>
    <t>Маржона Фаёзбек Файз Ф.Х</t>
  </si>
  <si>
    <t>Дилкишо Сифат агрофирмаси</t>
  </si>
  <si>
    <t>Токзор Барака Файз агрофирмаси</t>
  </si>
  <si>
    <t>М.Абдуллаев номли МЧЖ</t>
  </si>
  <si>
    <t>Халк банки</t>
  </si>
  <si>
    <t>Мартаба СН хусуисй хорхона</t>
  </si>
  <si>
    <t>Агробанк Тайлок филиали</t>
  </si>
  <si>
    <t>Давлатобод Файз Сервис МЧЖ</t>
  </si>
  <si>
    <t>Тохир Достон хусусий корхонаси</t>
  </si>
  <si>
    <t>Хамроз Абдугулом ф/х</t>
  </si>
  <si>
    <t>ДТ Халк банк</t>
  </si>
  <si>
    <t>Максуджон ф/х</t>
  </si>
  <si>
    <t>Фахриддин Агро Богизогон ф/х</t>
  </si>
  <si>
    <t>Богизогон Агро Гарант ф/х</t>
  </si>
  <si>
    <t>ОАТБ Агробанк</t>
  </si>
  <si>
    <t>Селекция Агросаноат ф/х</t>
  </si>
  <si>
    <t>Дилшоджон Дилмуроджон Ишонч ф/х</t>
  </si>
  <si>
    <t>аниқланмоқда</t>
  </si>
  <si>
    <t>2,9 жадвал</t>
  </si>
  <si>
    <t>Шундан:  2021 йилда 37 та лойиҳа</t>
  </si>
</sst>
</file>

<file path=xl/styles.xml><?xml version="1.0" encoding="utf-8"?>
<styleSheet xmlns="http://schemas.openxmlformats.org/spreadsheetml/2006/main">
  <numFmts count="32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\$#.00"/>
    <numFmt numFmtId="166" formatCode="#"/>
    <numFmt numFmtId="167" formatCode="%#.00"/>
    <numFmt numFmtId="168" formatCode="#\,##0.00"/>
    <numFmt numFmtId="169" formatCode="#.00"/>
    <numFmt numFmtId="170" formatCode="_-* #,##0.00\ &quot;?.&quot;_-;\-* #,##0.00\ &quot;?.&quot;_-;_-* &quot;-&quot;??\ &quot;?.&quot;_-;_-@_-"/>
    <numFmt numFmtId="171" formatCode="_-* #,##0.00\ _?_._-;\-* #,##0.00\ _?_._-;_-* &quot;-&quot;??\ _?_._-;_-@_-"/>
    <numFmt numFmtId="172" formatCode="_-* #,##0\ &quot;d.&quot;_-;\-* #,##0\ &quot;d.&quot;_-;_-* &quot;-&quot;\ &quot;d.&quot;_-;_-@_-"/>
    <numFmt numFmtId="173" formatCode="_-* #,##0.00\ &quot;d.&quot;_-;\-* #,##0.00\ &quot;d.&quot;_-;_-* &quot;-&quot;??\ &quot;d.&quot;_-;_-@_-"/>
    <numFmt numFmtId="174" formatCode="_-* #,##0.00[$€-1]_-;\-* #,##0.00[$€-1]_-;_-* &quot;-&quot;??[$€-1]_-"/>
    <numFmt numFmtId="175" formatCode="_(* #,##0_);_(* \(#,##0\);_(* &quot;-&quot;_);_(@_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_)"/>
    <numFmt numFmtId="180" formatCode="_-* #,##0\ _d_._-;\-* #,##0\ _d_._-;_-* &quot;-&quot;\ _d_._-;_-@_-"/>
    <numFmt numFmtId="181" formatCode="_-* #,##0.00\ _d_._-;\-* #,##0.00\ _d_._-;_-* &quot;-&quot;??\ _d_._-;_-@_-"/>
    <numFmt numFmtId="182" formatCode="#,##0.0_р_."/>
    <numFmt numFmtId="183" formatCode="_-* #,##0\ _?_._-;\-* #,##0\ _?_._-;_-* &quot;-&quot;\ _?_._-;_-@_-"/>
    <numFmt numFmtId="184" formatCode="_-* #,##0\ _₽_-;\-* #,##0\ _₽_-;_-* &quot;-&quot;\ _₽_-;_-@_-"/>
    <numFmt numFmtId="185" formatCode="_-* #,##0.0\ _с_ў_м_-;\-* #,##0.0\ _с_ў_м_-;_-* &quot;-&quot;??\ _с_ў_м_-;_-@_-"/>
    <numFmt numFmtId="186" formatCode="0.00000"/>
    <numFmt numFmtId="187" formatCode="_-* #,##0_р_._-;\-* #,##0_р_._-;_-* &quot;-&quot;??_р_._-;_-@_-"/>
    <numFmt numFmtId="188" formatCode="0.0000"/>
    <numFmt numFmtId="189" formatCode="#,##0.0"/>
    <numFmt numFmtId="190" formatCode="_-* #,##0.00\ _с_ў_м_-;\-* #,##0.00\ _с_ў_м_-;_-* &quot;-&quot;??\ _с_ў_м_-;_-@_-"/>
    <numFmt numFmtId="191" formatCode="_-* #,##0.0_р_._-;\-* #,##0.0_р_._-;_-* &quot;-&quot;?_р_._-;_-@_-"/>
  </numFmts>
  <fonts count="7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Courier"/>
      <family val="1"/>
      <charset val="204"/>
    </font>
    <font>
      <sz val="1"/>
      <color indexed="16"/>
      <name val="Courier"/>
      <family val="1"/>
      <charset val="204"/>
    </font>
    <font>
      <sz val="10"/>
      <name val="Arial"/>
      <family val="2"/>
      <charset val="204"/>
    </font>
    <font>
      <sz val="12"/>
      <color indexed="35"/>
      <name val="Courier"/>
      <family val="1"/>
      <charset val="204"/>
    </font>
    <font>
      <sz val="10"/>
      <color indexed="35"/>
      <name val="Courier"/>
      <family val="1"/>
      <charset val="204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sz val="10"/>
      <name val="Helv"/>
      <family val="2"/>
    </font>
    <font>
      <sz val="10"/>
      <color indexed="8"/>
      <name val="MS Sans Serif"/>
      <family val="2"/>
      <charset val="204"/>
    </font>
    <font>
      <sz val="1"/>
      <color indexed="16"/>
      <name val="Courier"/>
      <family val="3"/>
    </font>
    <font>
      <sz val="10"/>
      <name val="Helv"/>
    </font>
    <font>
      <b/>
      <sz val="1"/>
      <color indexed="16"/>
      <name val="Courier"/>
      <family val="1"/>
      <charset val="204"/>
    </font>
    <font>
      <b/>
      <sz val="18"/>
      <color indexed="8"/>
      <name val="Courier"/>
      <family val="1"/>
      <charset val="204"/>
    </font>
    <font>
      <b/>
      <sz val="12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0"/>
      <name val="Courier"/>
      <family val="1"/>
      <charset val="204"/>
    </font>
    <font>
      <sz val="10"/>
      <color indexed="72"/>
      <name val="Courier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"/>
      <color indexed="18"/>
      <name val="Courier"/>
      <family val="1"/>
      <charset val="204"/>
    </font>
    <font>
      <i/>
      <sz val="1"/>
      <color indexed="16"/>
      <name val="Courier"/>
      <family val="1"/>
      <charset val="204"/>
    </font>
    <font>
      <u/>
      <sz val="10"/>
      <color indexed="36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2"/>
      <name val="Arial Cyr"/>
      <charset val="204"/>
    </font>
    <font>
      <sz val="12"/>
      <color indexed="0"/>
      <name val="Courier"/>
      <family val="1"/>
      <charset val="204"/>
    </font>
    <font>
      <sz val="12"/>
      <color indexed="72"/>
      <name val="Courier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i/>
      <sz val="16"/>
      <name val="Helv"/>
    </font>
    <font>
      <sz val="10"/>
      <name val="Times New Roman"/>
      <family val="1"/>
      <charset val="204"/>
    </font>
    <font>
      <sz val="10"/>
      <color indexed="72"/>
      <name val="Courier"/>
      <family val="3"/>
    </font>
    <font>
      <sz val="10"/>
      <color indexed="0"/>
      <name val="Courier"/>
      <family val="3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6"/>
      <color indexed="8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0"/>
      <name val="MS Sans Serif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u/>
      <sz val="16.95"/>
      <color indexed="12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</font>
    <font>
      <sz val="11"/>
      <name val="Times New Roman"/>
      <family val="1"/>
      <charset val="204"/>
    </font>
    <font>
      <sz val="10"/>
      <name val="Arial Cyr"/>
      <charset val="186"/>
    </font>
    <font>
      <sz val="12"/>
      <name val="BCI Times New Roman UZ"/>
      <charset val="204"/>
    </font>
    <font>
      <sz val="12"/>
      <color indexed="8"/>
      <name val="Calibri"/>
      <family val="2"/>
      <charset val="204"/>
    </font>
    <font>
      <sz val="10"/>
      <name val="Tahoma"/>
      <family val="2"/>
      <charset val="204"/>
    </font>
    <font>
      <sz val="11"/>
      <name val="돋움"/>
      <charset val="129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8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3233">
    <xf numFmtId="0" fontId="0" fillId="0" borderId="0"/>
    <xf numFmtId="165" fontId="4" fillId="0" borderId="0">
      <protection locked="0"/>
    </xf>
    <xf numFmtId="166" fontId="5" fillId="0" borderId="0">
      <protection locked="0"/>
    </xf>
    <xf numFmtId="166" fontId="4" fillId="0" borderId="2">
      <protection locked="0"/>
    </xf>
    <xf numFmtId="166" fontId="5" fillId="0" borderId="2">
      <protection locked="0"/>
    </xf>
    <xf numFmtId="167" fontId="4" fillId="0" borderId="0">
      <protection locked="0"/>
    </xf>
    <xf numFmtId="166" fontId="5" fillId="0" borderId="0">
      <protection locked="0"/>
    </xf>
    <xf numFmtId="168" fontId="4" fillId="0" borderId="0">
      <protection locked="0"/>
    </xf>
    <xf numFmtId="166" fontId="5" fillId="0" borderId="0">
      <protection locked="0"/>
    </xf>
    <xf numFmtId="169" fontId="4" fillId="0" borderId="0">
      <protection locked="0"/>
    </xf>
    <xf numFmtId="166" fontId="5" fillId="0" borderId="0">
      <protection locked="0"/>
    </xf>
    <xf numFmtId="0" fontId="6" fillId="0" borderId="0"/>
    <xf numFmtId="0" fontId="6" fillId="0" borderId="0"/>
    <xf numFmtId="166" fontId="7" fillId="0" borderId="0">
      <protection locked="0"/>
    </xf>
    <xf numFmtId="166" fontId="8" fillId="0" borderId="0">
      <protection locked="0"/>
    </xf>
    <xf numFmtId="166" fontId="8" fillId="0" borderId="0">
      <protection locked="0"/>
    </xf>
    <xf numFmtId="166" fontId="8" fillId="0" borderId="0">
      <protection locked="0"/>
    </xf>
    <xf numFmtId="166" fontId="8" fillId="0" borderId="0"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6" fontId="8" fillId="0" borderId="0">
      <protection locked="0"/>
    </xf>
    <xf numFmtId="170" fontId="11" fillId="0" borderId="0" applyFont="0" applyFill="0" applyBorder="0" applyAlignment="0" applyProtection="0"/>
    <xf numFmtId="0" fontId="11" fillId="0" borderId="0"/>
    <xf numFmtId="171" fontId="11" fillId="0" borderId="0" applyFont="0" applyFill="0" applyBorder="0" applyAlignment="0" applyProtection="0"/>
    <xf numFmtId="0" fontId="12" fillId="0" borderId="2">
      <protection locked="0"/>
    </xf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4" fillId="0" borderId="2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protection locked="0"/>
    </xf>
    <xf numFmtId="0" fontId="12" fillId="0" borderId="2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2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2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2">
      <protection locked="0"/>
    </xf>
    <xf numFmtId="0" fontId="12" fillId="0" borderId="0">
      <protection locked="0"/>
    </xf>
    <xf numFmtId="0" fontId="12" fillId="0" borderId="0">
      <protection locked="0"/>
    </xf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8" fontId="4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protection locked="0"/>
    </xf>
    <xf numFmtId="0" fontId="12" fillId="0" borderId="2">
      <protection locked="0"/>
    </xf>
    <xf numFmtId="0" fontId="12" fillId="0" borderId="0">
      <protection locked="0"/>
    </xf>
    <xf numFmtId="0" fontId="12" fillId="0" borderId="0">
      <protection locked="0"/>
    </xf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8" fontId="4" fillId="0" borderId="0">
      <protection locked="0"/>
    </xf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15" fillId="0" borderId="0">
      <protection locked="0"/>
    </xf>
    <xf numFmtId="166" fontId="15" fillId="0" borderId="2">
      <protection locked="0"/>
    </xf>
    <xf numFmtId="166" fontId="15" fillId="0" borderId="0">
      <protection locked="0"/>
    </xf>
    <xf numFmtId="166" fontId="1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15" fillId="0" borderId="0">
      <protection locked="0"/>
    </xf>
    <xf numFmtId="166" fontId="15" fillId="0" borderId="2">
      <protection locked="0"/>
    </xf>
    <xf numFmtId="166" fontId="15" fillId="0" borderId="0">
      <protection locked="0"/>
    </xf>
    <xf numFmtId="166" fontId="1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0" fontId="11" fillId="0" borderId="0"/>
    <xf numFmtId="166" fontId="4" fillId="0" borderId="2">
      <protection locked="0"/>
    </xf>
    <xf numFmtId="0" fontId="13" fillId="0" borderId="0"/>
    <xf numFmtId="0" fontId="14" fillId="0" borderId="0"/>
    <xf numFmtId="0" fontId="13" fillId="0" borderId="0"/>
    <xf numFmtId="0" fontId="13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protection locked="0"/>
    </xf>
    <xf numFmtId="0" fontId="12" fillId="0" borderId="2">
      <protection locked="0"/>
    </xf>
    <xf numFmtId="0" fontId="12" fillId="0" borderId="0">
      <protection locked="0"/>
    </xf>
    <xf numFmtId="0" fontId="12" fillId="0" borderId="0">
      <protection locked="0"/>
    </xf>
    <xf numFmtId="166" fontId="5" fillId="0" borderId="2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15" fillId="0" borderId="0">
      <protection locked="0"/>
    </xf>
    <xf numFmtId="166" fontId="15" fillId="0" borderId="2">
      <protection locked="0"/>
    </xf>
    <xf numFmtId="166" fontId="15" fillId="0" borderId="0">
      <protection locked="0"/>
    </xf>
    <xf numFmtId="166" fontId="1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15" fillId="0" borderId="0">
      <protection locked="0"/>
    </xf>
    <xf numFmtId="166" fontId="15" fillId="0" borderId="2">
      <protection locked="0"/>
    </xf>
    <xf numFmtId="166" fontId="15" fillId="0" borderId="0">
      <protection locked="0"/>
    </xf>
    <xf numFmtId="166" fontId="15" fillId="0" borderId="0">
      <protection locked="0"/>
    </xf>
    <xf numFmtId="166" fontId="4" fillId="0" borderId="2">
      <protection locked="0"/>
    </xf>
    <xf numFmtId="166" fontId="5" fillId="0" borderId="2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9" fontId="4" fillId="0" borderId="0">
      <protection locked="0"/>
    </xf>
    <xf numFmtId="168" fontId="4" fillId="0" borderId="0">
      <protection locked="0"/>
    </xf>
    <xf numFmtId="0" fontId="11" fillId="0" borderId="0"/>
    <xf numFmtId="0" fontId="11" fillId="0" borderId="0"/>
    <xf numFmtId="0" fontId="6" fillId="0" borderId="0"/>
    <xf numFmtId="0" fontId="6" fillId="0" borderId="0"/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8" fontId="4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8" fontId="4" fillId="0" borderId="0">
      <protection locked="0"/>
    </xf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8" fontId="4" fillId="0" borderId="0">
      <protection locked="0"/>
    </xf>
    <xf numFmtId="0" fontId="6" fillId="0" borderId="0"/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8" fontId="4" fillId="0" borderId="0">
      <protection locked="0"/>
    </xf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8" fontId="4" fillId="0" borderId="0">
      <protection locked="0"/>
    </xf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8" fontId="4" fillId="0" borderId="0">
      <protection locked="0"/>
    </xf>
    <xf numFmtId="0" fontId="6" fillId="0" borderId="0"/>
    <xf numFmtId="0" fontId="6" fillId="0" borderId="0"/>
    <xf numFmtId="0" fontId="6" fillId="0" borderId="0"/>
    <xf numFmtId="0" fontId="12" fillId="0" borderId="0">
      <protection locked="0"/>
    </xf>
    <xf numFmtId="0" fontId="12" fillId="0" borderId="2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2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2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2">
      <protection locked="0"/>
    </xf>
    <xf numFmtId="0" fontId="12" fillId="0" borderId="0">
      <protection locked="0"/>
    </xf>
    <xf numFmtId="0" fontId="12" fillId="0" borderId="0">
      <protection locked="0"/>
    </xf>
    <xf numFmtId="0" fontId="11" fillId="0" borderId="0"/>
    <xf numFmtId="0" fontId="11" fillId="0" borderId="0"/>
    <xf numFmtId="0" fontId="6" fillId="0" borderId="0"/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8" fontId="4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8" fontId="4" fillId="0" borderId="0">
      <protection locked="0"/>
    </xf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3" fillId="0" borderId="0"/>
    <xf numFmtId="166" fontId="15" fillId="0" borderId="0">
      <protection locked="0"/>
    </xf>
    <xf numFmtId="166" fontId="15" fillId="0" borderId="2">
      <protection locked="0"/>
    </xf>
    <xf numFmtId="166" fontId="15" fillId="0" borderId="0">
      <protection locked="0"/>
    </xf>
    <xf numFmtId="166" fontId="15" fillId="0" borderId="0">
      <protection locked="0"/>
    </xf>
    <xf numFmtId="166" fontId="15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15" fillId="0" borderId="0">
      <protection locked="0"/>
    </xf>
    <xf numFmtId="166" fontId="15" fillId="0" borderId="2">
      <protection locked="0"/>
    </xf>
    <xf numFmtId="166" fontId="15" fillId="0" borderId="0">
      <protection locked="0"/>
    </xf>
    <xf numFmtId="166" fontId="1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15" fillId="0" borderId="0">
      <protection locked="0"/>
    </xf>
    <xf numFmtId="166" fontId="15" fillId="0" borderId="2">
      <protection locked="0"/>
    </xf>
    <xf numFmtId="166" fontId="15" fillId="0" borderId="0">
      <protection locked="0"/>
    </xf>
    <xf numFmtId="166" fontId="15" fillId="0" borderId="0">
      <protection locked="0"/>
    </xf>
    <xf numFmtId="166" fontId="4" fillId="0" borderId="2">
      <protection locked="0"/>
    </xf>
    <xf numFmtId="0" fontId="13" fillId="0" borderId="0"/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8" fontId="4" fillId="0" borderId="0">
      <protection locked="0"/>
    </xf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8" fontId="4" fillId="0" borderId="0">
      <protection locked="0"/>
    </xf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8" fontId="4" fillId="0" borderId="0">
      <protection locked="0"/>
    </xf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8" fontId="4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9" fontId="4" fillId="0" borderId="0">
      <protection locked="0"/>
    </xf>
    <xf numFmtId="168" fontId="4" fillId="0" borderId="0">
      <protection locked="0"/>
    </xf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8" fontId="4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8" fontId="4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15" fillId="0" borderId="0">
      <protection locked="0"/>
    </xf>
    <xf numFmtId="166" fontId="15" fillId="0" borderId="2">
      <protection locked="0"/>
    </xf>
    <xf numFmtId="166" fontId="15" fillId="0" borderId="0">
      <protection locked="0"/>
    </xf>
    <xf numFmtId="166" fontId="1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15" fillId="0" borderId="0">
      <protection locked="0"/>
    </xf>
    <xf numFmtId="166" fontId="15" fillId="0" borderId="2">
      <protection locked="0"/>
    </xf>
    <xf numFmtId="166" fontId="15" fillId="0" borderId="0">
      <protection locked="0"/>
    </xf>
    <xf numFmtId="166" fontId="1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0" fontId="6" fillId="0" borderId="0"/>
    <xf numFmtId="0" fontId="13" fillId="0" borderId="0"/>
    <xf numFmtId="0" fontId="16" fillId="0" borderId="0"/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0" fontId="11" fillId="0" borderId="0"/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15" fillId="0" borderId="0">
      <protection locked="0"/>
    </xf>
    <xf numFmtId="166" fontId="15" fillId="0" borderId="2">
      <protection locked="0"/>
    </xf>
    <xf numFmtId="166" fontId="15" fillId="0" borderId="0">
      <protection locked="0"/>
    </xf>
    <xf numFmtId="166" fontId="1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15" fillId="0" borderId="0">
      <protection locked="0"/>
    </xf>
    <xf numFmtId="166" fontId="15" fillId="0" borderId="2">
      <protection locked="0"/>
    </xf>
    <xf numFmtId="166" fontId="15" fillId="0" borderId="0">
      <protection locked="0"/>
    </xf>
    <xf numFmtId="166" fontId="15" fillId="0" borderId="0">
      <protection locked="0"/>
    </xf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9" fontId="4" fillId="0" borderId="0">
      <protection locked="0"/>
    </xf>
    <xf numFmtId="168" fontId="4" fillId="0" borderId="0">
      <protection locked="0"/>
    </xf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8" fontId="4" fillId="0" borderId="0">
      <protection locked="0"/>
    </xf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8" fontId="4" fillId="0" borderId="0">
      <protection locked="0"/>
    </xf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8" fontId="4" fillId="0" borderId="0"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8" fontId="4" fillId="0" borderId="0">
      <protection locked="0"/>
    </xf>
    <xf numFmtId="0" fontId="6" fillId="0" borderId="0"/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0" fontId="6" fillId="0" borderId="0"/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4" fillId="0" borderId="2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9" fontId="4" fillId="0" borderId="0">
      <protection locked="0"/>
    </xf>
    <xf numFmtId="168" fontId="4" fillId="0" borderId="0">
      <protection locked="0"/>
    </xf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8" fontId="4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8" fontId="4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8" fontId="4" fillId="0" borderId="0">
      <protection locked="0"/>
    </xf>
    <xf numFmtId="0" fontId="16" fillId="0" borderId="0"/>
    <xf numFmtId="0" fontId="6" fillId="0" borderId="0"/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8" fontId="4" fillId="0" borderId="0">
      <protection locked="0"/>
    </xf>
    <xf numFmtId="0" fontId="6" fillId="0" borderId="0"/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8" fontId="4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0" fontId="6" fillId="0" borderId="0"/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9" fontId="4" fillId="0" borderId="0">
      <protection locked="0"/>
    </xf>
    <xf numFmtId="168" fontId="4" fillId="0" borderId="0">
      <protection locked="0"/>
    </xf>
    <xf numFmtId="0" fontId="13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protection locked="0"/>
    </xf>
    <xf numFmtId="0" fontId="12" fillId="0" borderId="2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2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2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2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2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2">
      <protection locked="0"/>
    </xf>
    <xf numFmtId="0" fontId="12" fillId="0" borderId="0">
      <protection locked="0"/>
    </xf>
    <xf numFmtId="0" fontId="12" fillId="0" borderId="0">
      <protection locked="0"/>
    </xf>
    <xf numFmtId="0" fontId="6" fillId="0" borderId="0"/>
    <xf numFmtId="0" fontId="12" fillId="0" borderId="0">
      <protection locked="0"/>
    </xf>
    <xf numFmtId="0" fontId="12" fillId="0" borderId="2">
      <protection locked="0"/>
    </xf>
    <xf numFmtId="0" fontId="12" fillId="0" borderId="0">
      <protection locked="0"/>
    </xf>
    <xf numFmtId="0" fontId="12" fillId="0" borderId="0">
      <protection locked="0"/>
    </xf>
    <xf numFmtId="166" fontId="5" fillId="0" borderId="0">
      <protection locked="0"/>
    </xf>
    <xf numFmtId="166" fontId="5" fillId="0" borderId="2">
      <protection locked="0"/>
    </xf>
    <xf numFmtId="166" fontId="5" fillId="0" borderId="0">
      <protection locked="0"/>
    </xf>
    <xf numFmtId="166" fontId="5" fillId="0" borderId="0">
      <protection locked="0"/>
    </xf>
    <xf numFmtId="166" fontId="4" fillId="0" borderId="2">
      <protection locked="0"/>
    </xf>
    <xf numFmtId="0" fontId="6" fillId="0" borderId="0"/>
    <xf numFmtId="0" fontId="6" fillId="0" borderId="0"/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9" fontId="4" fillId="0" borderId="0">
      <protection locked="0"/>
    </xf>
    <xf numFmtId="168" fontId="4" fillId="0" borderId="0">
      <protection locked="0"/>
    </xf>
    <xf numFmtId="0" fontId="11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8" fontId="4" fillId="0" borderId="0">
      <protection locked="0"/>
    </xf>
    <xf numFmtId="0" fontId="11" fillId="0" borderId="0"/>
    <xf numFmtId="165" fontId="4" fillId="0" borderId="0">
      <protection locked="0"/>
    </xf>
    <xf numFmtId="166" fontId="4" fillId="0" borderId="2">
      <protection locked="0"/>
    </xf>
    <xf numFmtId="167" fontId="4" fillId="0" borderId="0">
      <protection locked="0"/>
    </xf>
    <xf numFmtId="168" fontId="4" fillId="0" borderId="0">
      <protection locked="0"/>
    </xf>
    <xf numFmtId="0" fontId="11" fillId="0" borderId="0"/>
    <xf numFmtId="166" fontId="5" fillId="0" borderId="2">
      <protection locked="0"/>
    </xf>
    <xf numFmtId="0" fontId="12" fillId="0" borderId="0">
      <protection locked="0"/>
    </xf>
    <xf numFmtId="0" fontId="12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42" fontId="5" fillId="0" borderId="0">
      <protection locked="0"/>
    </xf>
    <xf numFmtId="166" fontId="17" fillId="0" borderId="0">
      <protection locked="0"/>
    </xf>
    <xf numFmtId="166" fontId="17" fillId="0" borderId="0">
      <protection locked="0"/>
    </xf>
    <xf numFmtId="0" fontId="5" fillId="0" borderId="2">
      <protection locked="0"/>
    </xf>
    <xf numFmtId="166" fontId="18" fillId="0" borderId="0">
      <protection locked="0"/>
    </xf>
    <xf numFmtId="166" fontId="17" fillId="0" borderId="0">
      <protection locked="0"/>
    </xf>
    <xf numFmtId="166" fontId="19" fillId="0" borderId="0">
      <protection locked="0"/>
    </xf>
    <xf numFmtId="166" fontId="17" fillId="0" borderId="0">
      <protection locked="0"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166" fontId="22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3" fillId="0" borderId="0">
      <protection locked="0"/>
    </xf>
    <xf numFmtId="166" fontId="23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0" fontId="2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2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6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28" borderId="3" applyNumberFormat="0" applyAlignment="0" applyProtection="0"/>
    <xf numFmtId="0" fontId="25" fillId="28" borderId="3" applyNumberFormat="0" applyAlignment="0" applyProtection="0"/>
    <xf numFmtId="0" fontId="25" fillId="28" borderId="3" applyNumberFormat="0" applyAlignment="0" applyProtection="0"/>
    <xf numFmtId="0" fontId="25" fillId="28" borderId="3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11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4" fontId="1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5" fillId="0" borderId="0">
      <protection locked="0"/>
    </xf>
    <xf numFmtId="42" fontId="5" fillId="0" borderId="0">
      <protection locked="0"/>
    </xf>
    <xf numFmtId="42" fontId="29" fillId="0" borderId="0">
      <protection locked="0"/>
    </xf>
    <xf numFmtId="42" fontId="5" fillId="0" borderId="0">
      <protection locked="0"/>
    </xf>
    <xf numFmtId="42" fontId="5" fillId="0" borderId="0">
      <protection locked="0"/>
    </xf>
    <xf numFmtId="42" fontId="5" fillId="0" borderId="0">
      <protection locked="0"/>
    </xf>
    <xf numFmtId="42" fontId="30" fillId="0" borderId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38" fontId="33" fillId="33" borderId="0" applyNumberFormat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6" fontId="22" fillId="0" borderId="0">
      <protection locked="0"/>
    </xf>
    <xf numFmtId="166" fontId="23" fillId="0" borderId="0">
      <protection locked="0"/>
    </xf>
    <xf numFmtId="166" fontId="23" fillId="0" borderId="0">
      <protection locked="0"/>
    </xf>
    <xf numFmtId="0" fontId="38" fillId="0" borderId="0"/>
    <xf numFmtId="166" fontId="39" fillId="0" borderId="0">
      <protection locked="0"/>
    </xf>
    <xf numFmtId="166" fontId="40" fillId="0" borderId="0">
      <protection locked="0"/>
    </xf>
    <xf numFmtId="166" fontId="40" fillId="0" borderId="0">
      <protection locked="0"/>
    </xf>
    <xf numFmtId="166" fontId="39" fillId="0" borderId="0">
      <protection locked="0"/>
    </xf>
    <xf numFmtId="166" fontId="22" fillId="0" borderId="0"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7" borderId="3" applyNumberFormat="0" applyAlignment="0" applyProtection="0"/>
    <xf numFmtId="10" fontId="33" fillId="34" borderId="1" applyNumberFormat="0" applyBorder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179" fontId="44" fillId="0" borderId="0"/>
    <xf numFmtId="0" fontId="11" fillId="0" borderId="0"/>
    <xf numFmtId="0" fontId="11" fillId="0" borderId="0"/>
    <xf numFmtId="0" fontId="6" fillId="0" borderId="0"/>
    <xf numFmtId="0" fontId="11" fillId="36" borderId="9" applyNumberFormat="0" applyFont="0" applyAlignment="0" applyProtection="0"/>
    <xf numFmtId="0" fontId="45" fillId="36" borderId="9" applyNumberFormat="0" applyFont="0" applyAlignment="0" applyProtection="0"/>
    <xf numFmtId="0" fontId="11" fillId="36" borderId="9" applyNumberFormat="0" applyFont="0" applyAlignment="0" applyProtection="0"/>
    <xf numFmtId="0" fontId="45" fillId="36" borderId="9" applyNumberFormat="0" applyFont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3" fillId="0" borderId="0">
      <protection locked="0"/>
    </xf>
    <xf numFmtId="166" fontId="46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46" fillId="0" borderId="0">
      <protection locked="0"/>
    </xf>
    <xf numFmtId="166" fontId="47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46" fillId="0" borderId="0">
      <protection locked="0"/>
    </xf>
    <xf numFmtId="166" fontId="47" fillId="0" borderId="0">
      <protection locked="0"/>
    </xf>
    <xf numFmtId="166" fontId="23" fillId="0" borderId="0">
      <protection locked="0"/>
    </xf>
    <xf numFmtId="166" fontId="47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46" fillId="0" borderId="0">
      <protection locked="0"/>
    </xf>
    <xf numFmtId="166" fontId="47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46" fillId="0" borderId="0">
      <protection locked="0"/>
    </xf>
    <xf numFmtId="166" fontId="47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46" fillId="0" borderId="0">
      <protection locked="0"/>
    </xf>
    <xf numFmtId="166" fontId="47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46" fillId="0" borderId="0">
      <protection locked="0"/>
    </xf>
    <xf numFmtId="166" fontId="47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46" fillId="0" borderId="0">
      <protection locked="0"/>
    </xf>
    <xf numFmtId="166" fontId="47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46" fillId="0" borderId="0">
      <protection locked="0"/>
    </xf>
    <xf numFmtId="166" fontId="47" fillId="0" borderId="0">
      <protection locked="0"/>
    </xf>
    <xf numFmtId="166" fontId="23" fillId="0" borderId="0">
      <protection locked="0"/>
    </xf>
    <xf numFmtId="166" fontId="47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46" fillId="0" borderId="0">
      <protection locked="0"/>
    </xf>
    <xf numFmtId="166" fontId="47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46" fillId="0" borderId="0">
      <protection locked="0"/>
    </xf>
    <xf numFmtId="166" fontId="47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46" fillId="0" borderId="0">
      <protection locked="0"/>
    </xf>
    <xf numFmtId="166" fontId="47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46" fillId="0" borderId="0">
      <protection locked="0"/>
    </xf>
    <xf numFmtId="166" fontId="47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166" fontId="22" fillId="0" borderId="0">
      <protection locked="0"/>
    </xf>
    <xf numFmtId="0" fontId="48" fillId="28" borderId="10" applyNumberFormat="0" applyAlignment="0" applyProtection="0"/>
    <xf numFmtId="0" fontId="48" fillId="28" borderId="10" applyNumberFormat="0" applyAlignment="0" applyProtection="0"/>
    <xf numFmtId="0" fontId="48" fillId="28" borderId="10" applyNumberFormat="0" applyAlignment="0" applyProtection="0"/>
    <xf numFmtId="0" fontId="48" fillId="28" borderId="10" applyNumberFormat="0" applyAlignment="0" applyProtection="0"/>
    <xf numFmtId="10" fontId="6" fillId="0" borderId="0" applyFon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/>
    <xf numFmtId="0" fontId="49" fillId="37" borderId="0">
      <alignment horizontal="left" vertical="top"/>
    </xf>
    <xf numFmtId="0" fontId="50" fillId="37" borderId="0">
      <alignment horizontal="center" vertical="center"/>
    </xf>
    <xf numFmtId="0" fontId="51" fillId="37" borderId="0">
      <alignment horizontal="center" vertical="top"/>
    </xf>
    <xf numFmtId="0" fontId="51" fillId="37" borderId="0">
      <alignment horizontal="center" vertical="top"/>
    </xf>
    <xf numFmtId="0" fontId="51" fillId="37" borderId="0">
      <alignment horizontal="center" vertical="top"/>
    </xf>
    <xf numFmtId="0" fontId="51" fillId="37" borderId="0">
      <alignment horizontal="left" vertical="top"/>
    </xf>
    <xf numFmtId="0" fontId="51" fillId="37" borderId="0">
      <alignment horizontal="left" vertical="top"/>
    </xf>
    <xf numFmtId="0" fontId="51" fillId="37" borderId="0">
      <alignment horizontal="left" vertical="top"/>
    </xf>
    <xf numFmtId="0" fontId="51" fillId="37" borderId="0">
      <alignment horizontal="right" vertical="center"/>
    </xf>
    <xf numFmtId="0" fontId="51" fillId="37" borderId="0">
      <alignment horizontal="right" vertical="center"/>
    </xf>
    <xf numFmtId="0" fontId="51" fillId="37" borderId="0">
      <alignment horizontal="left" vertical="center"/>
    </xf>
    <xf numFmtId="0" fontId="51" fillId="37" borderId="0">
      <alignment horizontal="left" vertical="center"/>
    </xf>
    <xf numFmtId="0" fontId="51" fillId="37" borderId="0">
      <alignment horizontal="right" vertical="center"/>
    </xf>
    <xf numFmtId="0" fontId="52" fillId="37" borderId="0">
      <alignment horizontal="right" vertical="top"/>
    </xf>
    <xf numFmtId="0" fontId="53" fillId="0" borderId="0" applyNumberFormat="0" applyFill="0" applyBorder="0" applyAlignment="0" applyProtection="0"/>
    <xf numFmtId="0" fontId="54" fillId="0" borderId="0"/>
    <xf numFmtId="0" fontId="6" fillId="0" borderId="0"/>
    <xf numFmtId="0" fontId="6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8" fillId="28" borderId="10" applyNumberFormat="0" applyAlignment="0" applyProtection="0"/>
    <xf numFmtId="0" fontId="48" fillId="28" borderId="10" applyNumberFormat="0" applyAlignment="0" applyProtection="0"/>
    <xf numFmtId="0" fontId="48" fillId="28" borderId="10" applyNumberFormat="0" applyAlignment="0" applyProtection="0"/>
    <xf numFmtId="0" fontId="48" fillId="28" borderId="10" applyNumberFormat="0" applyAlignment="0" applyProtection="0"/>
    <xf numFmtId="0" fontId="25" fillId="28" borderId="3" applyNumberFormat="0" applyAlignment="0" applyProtection="0"/>
    <xf numFmtId="0" fontId="25" fillId="28" borderId="3" applyNumberFormat="0" applyAlignment="0" applyProtection="0"/>
    <xf numFmtId="0" fontId="25" fillId="28" borderId="3" applyNumberFormat="0" applyAlignment="0" applyProtection="0"/>
    <xf numFmtId="0" fontId="25" fillId="28" borderId="3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38" fillId="0" borderId="0">
      <alignment horizontal="center"/>
    </xf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6" fillId="0" borderId="0"/>
    <xf numFmtId="0" fontId="6" fillId="0" borderId="0"/>
    <xf numFmtId="0" fontId="5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6" fillId="0" borderId="0"/>
    <xf numFmtId="0" fontId="6" fillId="0" borderId="0"/>
    <xf numFmtId="0" fontId="45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60" fillId="0" borderId="0"/>
    <xf numFmtId="0" fontId="6" fillId="0" borderId="0"/>
    <xf numFmtId="0" fontId="11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 applyNumberFormat="0" applyFont="0" applyFill="0" applyBorder="0" applyAlignment="0" applyProtection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6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6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62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4" fillId="0" borderId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36" borderId="9" applyNumberFormat="0" applyFont="0" applyAlignment="0" applyProtection="0"/>
    <xf numFmtId="0" fontId="20" fillId="36" borderId="9" applyNumberFormat="0" applyFont="0" applyAlignment="0" applyProtection="0"/>
    <xf numFmtId="0" fontId="11" fillId="36" borderId="9" applyNumberFormat="0" applyFont="0" applyAlignment="0" applyProtection="0"/>
    <xf numFmtId="0" fontId="20" fillId="36" borderId="9" applyNumberFormat="0" applyFont="0" applyAlignment="0" applyProtection="0"/>
    <xf numFmtId="0" fontId="20" fillId="36" borderId="9" applyNumberFormat="0" applyFont="0" applyAlignment="0" applyProtection="0"/>
    <xf numFmtId="0" fontId="20" fillId="36" borderId="9" applyNumberFormat="0" applyFont="0" applyAlignment="0" applyProtection="0"/>
    <xf numFmtId="0" fontId="20" fillId="36" borderId="9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6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7" fontId="65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2" fontId="60" fillId="0" borderId="0" applyFont="0" applyFill="0" applyBorder="0" applyAlignment="0" applyProtection="0"/>
    <xf numFmtId="190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60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166" fontId="5" fillId="0" borderId="0">
      <protection locked="0"/>
    </xf>
    <xf numFmtId="0" fontId="66" fillId="0" borderId="0"/>
    <xf numFmtId="0" fontId="67" fillId="0" borderId="0"/>
    <xf numFmtId="0" fontId="6" fillId="0" borderId="0"/>
    <xf numFmtId="43" fontId="1" fillId="0" borderId="0" applyFont="0" applyFill="0" applyBorder="0" applyAlignment="0" applyProtection="0"/>
    <xf numFmtId="0" fontId="20" fillId="0" borderId="0"/>
    <xf numFmtId="0" fontId="67" fillId="0" borderId="0"/>
  </cellStyleXfs>
  <cellXfs count="81">
    <xf numFmtId="0" fontId="0" fillId="0" borderId="0" xfId="0"/>
    <xf numFmtId="0" fontId="73" fillId="0" borderId="0" xfId="0" applyFont="1" applyFill="1" applyAlignment="1">
      <alignment horizontal="center" vertical="center" wrapText="1"/>
    </xf>
    <xf numFmtId="0" fontId="2" fillId="0" borderId="1" xfId="3228" applyFont="1" applyFill="1" applyBorder="1" applyAlignment="1">
      <alignment horizontal="center" vertical="center" wrapText="1"/>
    </xf>
    <xf numFmtId="191" fontId="73" fillId="0" borderId="0" xfId="0" applyNumberFormat="1" applyFont="1" applyFill="1" applyAlignment="1">
      <alignment horizontal="center" vertical="center" wrapText="1"/>
    </xf>
    <xf numFmtId="0" fontId="2" fillId="0" borderId="0" xfId="3228" applyFont="1" applyFill="1" applyBorder="1" applyAlignment="1">
      <alignment horizontal="center" vertical="center" wrapText="1"/>
    </xf>
    <xf numFmtId="0" fontId="3" fillId="0" borderId="13" xfId="3228" applyFont="1" applyFill="1" applyBorder="1" applyAlignment="1">
      <alignment horizontal="center" vertical="center" wrapText="1"/>
    </xf>
    <xf numFmtId="0" fontId="3" fillId="0" borderId="13" xfId="3228" applyNumberFormat="1" applyFont="1" applyFill="1" applyBorder="1" applyAlignment="1">
      <alignment horizontal="center" vertical="center" wrapText="1"/>
    </xf>
    <xf numFmtId="0" fontId="3" fillId="38" borderId="1" xfId="3228" applyNumberFormat="1" applyFont="1" applyFill="1" applyBorder="1" applyAlignment="1">
      <alignment horizontal="center" vertical="center" wrapText="1"/>
    </xf>
    <xf numFmtId="0" fontId="2" fillId="0" borderId="1" xfId="3228" applyFont="1" applyFill="1" applyBorder="1" applyAlignment="1">
      <alignment horizontal="left" vertical="center" wrapText="1"/>
    </xf>
    <xf numFmtId="0" fontId="2" fillId="0" borderId="1" xfId="3228" applyNumberFormat="1" applyFont="1" applyFill="1" applyBorder="1" applyAlignment="1">
      <alignment horizontal="center" vertical="center" wrapText="1"/>
    </xf>
    <xf numFmtId="0" fontId="2" fillId="0" borderId="1" xfId="3231" applyNumberFormat="1" applyFont="1" applyFill="1" applyBorder="1" applyAlignment="1">
      <alignment horizontal="center" vertical="center" wrapText="1"/>
    </xf>
    <xf numFmtId="14" fontId="2" fillId="0" borderId="1" xfId="3228" applyNumberFormat="1" applyFont="1" applyFill="1" applyBorder="1" applyAlignment="1">
      <alignment horizontal="center" vertical="center" wrapText="1"/>
    </xf>
    <xf numFmtId="0" fontId="75" fillId="0" borderId="1" xfId="0" applyNumberFormat="1" applyFont="1" applyFill="1" applyBorder="1" applyAlignment="1">
      <alignment horizontal="center" vertical="center" wrapText="1"/>
    </xf>
    <xf numFmtId="0" fontId="75" fillId="0" borderId="1" xfId="3230" applyNumberFormat="1" applyFont="1" applyFill="1" applyBorder="1" applyAlignment="1">
      <alignment horizontal="center" vertical="center" wrapText="1"/>
    </xf>
    <xf numFmtId="0" fontId="70" fillId="0" borderId="1" xfId="0" applyNumberFormat="1" applyFont="1" applyFill="1" applyBorder="1" applyAlignment="1">
      <alignment horizontal="center" vertical="center" wrapText="1"/>
    </xf>
    <xf numFmtId="0" fontId="3" fillId="38" borderId="1" xfId="3231" applyNumberFormat="1" applyFont="1" applyFill="1" applyBorder="1" applyAlignment="1">
      <alignment horizontal="center" vertical="center" wrapText="1"/>
    </xf>
    <xf numFmtId="14" fontId="3" fillId="38" borderId="1" xfId="3228" applyNumberFormat="1" applyFont="1" applyFill="1" applyBorder="1" applyAlignment="1">
      <alignment horizontal="center" vertical="center" wrapText="1"/>
    </xf>
    <xf numFmtId="0" fontId="3" fillId="0" borderId="0" xfId="3228" applyFont="1" applyFill="1" applyBorder="1" applyAlignment="1">
      <alignment horizontal="center" vertical="center" wrapText="1"/>
    </xf>
    <xf numFmtId="0" fontId="3" fillId="0" borderId="1" xfId="3228" applyNumberFormat="1" applyFont="1" applyFill="1" applyBorder="1" applyAlignment="1">
      <alignment horizontal="center" vertical="center" wrapText="1"/>
    </xf>
    <xf numFmtId="14" fontId="75" fillId="0" borderId="1" xfId="0" applyNumberFormat="1" applyFont="1" applyFill="1" applyBorder="1" applyAlignment="1">
      <alignment horizontal="center" vertical="center" wrapText="1"/>
    </xf>
    <xf numFmtId="0" fontId="2" fillId="0" borderId="0" xfId="3228" applyFont="1" applyFill="1" applyBorder="1" applyAlignment="1">
      <alignment horizontal="left" vertical="center" wrapText="1"/>
    </xf>
    <xf numFmtId="0" fontId="2" fillId="0" borderId="0" xfId="3228" applyNumberFormat="1" applyFont="1" applyFill="1" applyBorder="1" applyAlignment="1">
      <alignment horizontal="center" vertical="center" wrapText="1"/>
    </xf>
    <xf numFmtId="191" fontId="73" fillId="0" borderId="12" xfId="0" applyNumberFormat="1" applyFont="1" applyFill="1" applyBorder="1" applyAlignment="1">
      <alignment horizontal="center" vertical="center" wrapText="1"/>
    </xf>
    <xf numFmtId="0" fontId="3" fillId="38" borderId="1" xfId="3228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74" fillId="0" borderId="0" xfId="3228" applyNumberFormat="1" applyFont="1" applyFill="1" applyBorder="1" applyAlignment="1">
      <alignment horizontal="center" vertical="center" wrapText="1"/>
    </xf>
    <xf numFmtId="0" fontId="2" fillId="39" borderId="0" xfId="3228" applyFont="1" applyFill="1" applyBorder="1" applyAlignment="1">
      <alignment horizontal="center" vertical="center" wrapText="1"/>
    </xf>
    <xf numFmtId="191" fontId="73" fillId="0" borderId="12" xfId="0" applyNumberFormat="1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3" fillId="38" borderId="1" xfId="3228" applyFont="1" applyFill="1" applyBorder="1" applyAlignment="1">
      <alignment horizontal="center" vertical="center" wrapText="1"/>
    </xf>
    <xf numFmtId="0" fontId="71" fillId="0" borderId="0" xfId="3228" applyFont="1" applyFill="1" applyBorder="1" applyAlignment="1">
      <alignment horizontal="center" vertical="center" wrapText="1"/>
    </xf>
    <xf numFmtId="0" fontId="73" fillId="39" borderId="15" xfId="0" applyNumberFormat="1" applyFont="1" applyFill="1" applyBorder="1" applyAlignment="1">
      <alignment horizontal="center" vertical="center" wrapText="1"/>
    </xf>
    <xf numFmtId="0" fontId="68" fillId="39" borderId="15" xfId="0" applyNumberFormat="1" applyFont="1" applyFill="1" applyBorder="1" applyAlignment="1">
      <alignment horizontal="center" vertical="center" wrapText="1"/>
    </xf>
    <xf numFmtId="0" fontId="77" fillId="39" borderId="15" xfId="0" applyNumberFormat="1" applyFont="1" applyFill="1" applyBorder="1" applyAlignment="1">
      <alignment horizontal="center" vertical="center" wrapText="1"/>
    </xf>
    <xf numFmtId="0" fontId="73" fillId="39" borderId="18" xfId="0" applyNumberFormat="1" applyFont="1" applyFill="1" applyBorder="1" applyAlignment="1">
      <alignment horizontal="center" vertical="center" wrapText="1"/>
    </xf>
    <xf numFmtId="0" fontId="73" fillId="39" borderId="22" xfId="0" applyFont="1" applyFill="1" applyBorder="1" applyAlignment="1">
      <alignment horizontal="center" vertical="center" wrapText="1"/>
    </xf>
    <xf numFmtId="0" fontId="68" fillId="39" borderId="20" xfId="0" applyFont="1" applyFill="1" applyBorder="1" applyAlignment="1">
      <alignment horizontal="center" vertical="center" wrapText="1"/>
    </xf>
    <xf numFmtId="0" fontId="68" fillId="39" borderId="20" xfId="0" applyNumberFormat="1" applyFont="1" applyFill="1" applyBorder="1" applyAlignment="1">
      <alignment horizontal="center" vertical="center" wrapText="1"/>
    </xf>
    <xf numFmtId="0" fontId="73" fillId="39" borderId="14" xfId="0" applyFont="1" applyFill="1" applyBorder="1" applyAlignment="1">
      <alignment horizontal="center" vertical="center" wrapText="1"/>
    </xf>
    <xf numFmtId="0" fontId="73" fillId="39" borderId="15" xfId="0" applyFont="1" applyFill="1" applyBorder="1" applyAlignment="1">
      <alignment horizontal="left" vertical="center" wrapText="1"/>
    </xf>
    <xf numFmtId="0" fontId="68" fillId="39" borderId="14" xfId="0" applyFont="1" applyFill="1" applyBorder="1" applyAlignment="1">
      <alignment horizontal="center" vertical="center" wrapText="1"/>
    </xf>
    <xf numFmtId="0" fontId="68" fillId="39" borderId="15" xfId="0" applyFont="1" applyFill="1" applyBorder="1" applyAlignment="1">
      <alignment horizontal="left" vertical="center" wrapText="1"/>
    </xf>
    <xf numFmtId="0" fontId="73" fillId="39" borderId="17" xfId="0" applyFont="1" applyFill="1" applyBorder="1" applyAlignment="1">
      <alignment horizontal="center" vertical="center" wrapText="1"/>
    </xf>
    <xf numFmtId="0" fontId="73" fillId="39" borderId="18" xfId="0" applyFont="1" applyFill="1" applyBorder="1" applyAlignment="1">
      <alignment horizontal="left" vertical="center" wrapText="1"/>
    </xf>
    <xf numFmtId="0" fontId="68" fillId="39" borderId="23" xfId="0" applyNumberFormat="1" applyFont="1" applyFill="1" applyBorder="1" applyAlignment="1">
      <alignment horizontal="center" vertical="center" wrapText="1"/>
    </xf>
    <xf numFmtId="0" fontId="73" fillId="39" borderId="16" xfId="0" applyNumberFormat="1" applyFont="1" applyFill="1" applyBorder="1" applyAlignment="1">
      <alignment horizontal="center" vertical="center" wrapText="1"/>
    </xf>
    <xf numFmtId="0" fontId="68" fillId="39" borderId="16" xfId="0" applyNumberFormat="1" applyFont="1" applyFill="1" applyBorder="1" applyAlignment="1">
      <alignment horizontal="center" vertical="center" wrapText="1"/>
    </xf>
    <xf numFmtId="0" fontId="73" fillId="39" borderId="19" xfId="0" applyNumberFormat="1" applyFont="1" applyFill="1" applyBorder="1" applyAlignment="1">
      <alignment horizontal="center" vertical="center" wrapText="1"/>
    </xf>
    <xf numFmtId="0" fontId="3" fillId="39" borderId="1" xfId="3228" applyNumberFormat="1" applyFont="1" applyFill="1" applyBorder="1" applyAlignment="1">
      <alignment horizontal="center" vertical="center" wrapText="1"/>
    </xf>
    <xf numFmtId="0" fontId="3" fillId="39" borderId="1" xfId="3228" applyFont="1" applyFill="1" applyBorder="1" applyAlignment="1">
      <alignment horizontal="center" vertical="center" wrapText="1"/>
    </xf>
    <xf numFmtId="0" fontId="2" fillId="39" borderId="1" xfId="3228" applyFont="1" applyFill="1" applyBorder="1" applyAlignment="1">
      <alignment horizontal="center" vertical="center" wrapText="1"/>
    </xf>
    <xf numFmtId="0" fontId="2" fillId="39" borderId="1" xfId="3228" applyFont="1" applyFill="1" applyBorder="1" applyAlignment="1">
      <alignment horizontal="left" vertical="center" wrapText="1"/>
    </xf>
    <xf numFmtId="0" fontId="2" fillId="39" borderId="1" xfId="3228" applyNumberFormat="1" applyFont="1" applyFill="1" applyBorder="1" applyAlignment="1">
      <alignment horizontal="center" vertical="center" wrapText="1"/>
    </xf>
    <xf numFmtId="0" fontId="2" fillId="39" borderId="1" xfId="3231" applyNumberFormat="1" applyFont="1" applyFill="1" applyBorder="1" applyAlignment="1">
      <alignment horizontal="center" vertical="center" wrapText="1"/>
    </xf>
    <xf numFmtId="14" fontId="2" fillId="39" borderId="1" xfId="3228" applyNumberFormat="1" applyFont="1" applyFill="1" applyBorder="1" applyAlignment="1">
      <alignment horizontal="center" vertical="center" wrapText="1"/>
    </xf>
    <xf numFmtId="0" fontId="2" fillId="39" borderId="1" xfId="3007" applyNumberFormat="1" applyFont="1" applyFill="1" applyBorder="1" applyAlignment="1">
      <alignment horizontal="center" vertical="center" wrapText="1"/>
    </xf>
    <xf numFmtId="0" fontId="3" fillId="39" borderId="1" xfId="3228" applyFont="1" applyFill="1" applyBorder="1" applyAlignment="1">
      <alignment horizontal="center" vertical="center" wrapText="1"/>
    </xf>
    <xf numFmtId="0" fontId="3" fillId="39" borderId="1" xfId="3228" applyFont="1" applyFill="1" applyBorder="1" applyAlignment="1">
      <alignment horizontal="left" vertical="center" wrapText="1"/>
    </xf>
    <xf numFmtId="0" fontId="3" fillId="39" borderId="1" xfId="3231" applyNumberFormat="1" applyFont="1" applyFill="1" applyBorder="1" applyAlignment="1">
      <alignment horizontal="center" vertical="center" wrapText="1"/>
    </xf>
    <xf numFmtId="0" fontId="3" fillId="39" borderId="0" xfId="3228" applyFont="1" applyFill="1" applyBorder="1" applyAlignment="1">
      <alignment horizontal="center" vertical="center" wrapText="1"/>
    </xf>
    <xf numFmtId="1" fontId="2" fillId="39" borderId="1" xfId="3228" applyNumberFormat="1" applyFont="1" applyFill="1" applyBorder="1" applyAlignment="1">
      <alignment horizontal="left" vertical="center" wrapText="1"/>
    </xf>
    <xf numFmtId="0" fontId="75" fillId="39" borderId="1" xfId="0" applyFont="1" applyFill="1" applyBorder="1" applyAlignment="1">
      <alignment horizontal="left" vertical="center" wrapText="1"/>
    </xf>
    <xf numFmtId="0" fontId="75" fillId="39" borderId="1" xfId="0" applyNumberFormat="1" applyFont="1" applyFill="1" applyBorder="1" applyAlignment="1">
      <alignment horizontal="center" vertical="center" wrapText="1"/>
    </xf>
    <xf numFmtId="0" fontId="75" fillId="39" borderId="1" xfId="3230" applyNumberFormat="1" applyFont="1" applyFill="1" applyBorder="1" applyAlignment="1">
      <alignment horizontal="center" vertical="center" wrapText="1"/>
    </xf>
    <xf numFmtId="14" fontId="76" fillId="39" borderId="1" xfId="3011" applyNumberFormat="1" applyFont="1" applyFill="1" applyBorder="1" applyAlignment="1">
      <alignment horizontal="center" vertical="center" wrapText="1"/>
    </xf>
    <xf numFmtId="0" fontId="75" fillId="39" borderId="21" xfId="3230" applyNumberFormat="1" applyFont="1" applyFill="1" applyBorder="1" applyAlignment="1">
      <alignment horizontal="center" vertical="center" wrapText="1"/>
    </xf>
    <xf numFmtId="0" fontId="2" fillId="39" borderId="1" xfId="3232" applyNumberFormat="1" applyFont="1" applyFill="1" applyBorder="1" applyAlignment="1">
      <alignment horizontal="center" vertical="center" wrapText="1"/>
    </xf>
    <xf numFmtId="14" fontId="70" fillId="39" borderId="1" xfId="0" applyNumberFormat="1" applyFont="1" applyFill="1" applyBorder="1" applyAlignment="1">
      <alignment horizontal="center" vertical="center" wrapText="1"/>
    </xf>
    <xf numFmtId="0" fontId="70" fillId="39" borderId="1" xfId="0" applyNumberFormat="1" applyFont="1" applyFill="1" applyBorder="1" applyAlignment="1">
      <alignment horizontal="center" vertical="center" wrapText="1"/>
    </xf>
    <xf numFmtId="0" fontId="73" fillId="39" borderId="1" xfId="0" applyFont="1" applyFill="1" applyBorder="1" applyAlignment="1">
      <alignment horizontal="center" vertical="center" wrapText="1"/>
    </xf>
    <xf numFmtId="14" fontId="75" fillId="39" borderId="1" xfId="0" applyNumberFormat="1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left" vertical="center" wrapText="1" shrinkToFit="1"/>
    </xf>
    <xf numFmtId="0" fontId="2" fillId="39" borderId="1" xfId="3232" applyFont="1" applyFill="1" applyBorder="1" applyAlignment="1">
      <alignment horizontal="center" vertical="center" wrapText="1"/>
    </xf>
    <xf numFmtId="1" fontId="2" fillId="39" borderId="1" xfId="3228" applyNumberFormat="1" applyFont="1" applyFill="1" applyBorder="1" applyAlignment="1">
      <alignment horizontal="center" vertical="center" wrapText="1"/>
    </xf>
    <xf numFmtId="0" fontId="73" fillId="39" borderId="1" xfId="0" applyNumberFormat="1" applyFont="1" applyFill="1" applyBorder="1" applyAlignment="1">
      <alignment horizontal="center" vertical="center" wrapText="1"/>
    </xf>
    <xf numFmtId="0" fontId="73" fillId="39" borderId="1" xfId="3230" applyNumberFormat="1" applyFont="1" applyFill="1" applyBorder="1" applyAlignment="1">
      <alignment horizontal="center" vertical="center" wrapText="1"/>
    </xf>
    <xf numFmtId="0" fontId="2" fillId="39" borderId="1" xfId="0" applyNumberFormat="1" applyFont="1" applyFill="1" applyBorder="1" applyAlignment="1">
      <alignment horizontal="center" vertical="center" wrapText="1"/>
    </xf>
    <xf numFmtId="0" fontId="2" fillId="39" borderId="0" xfId="3228" applyFont="1" applyFill="1" applyBorder="1" applyAlignment="1">
      <alignment horizontal="left" vertical="center" wrapText="1"/>
    </xf>
    <xf numFmtId="0" fontId="2" fillId="39" borderId="0" xfId="3228" applyNumberFormat="1" applyFont="1" applyFill="1" applyBorder="1" applyAlignment="1">
      <alignment horizontal="center" vertical="center" wrapText="1"/>
    </xf>
  </cellXfs>
  <cellStyles count="3233">
    <cellStyle name=" 1" xfId="11"/>
    <cellStyle name=" 1 2" xfId="12"/>
    <cellStyle name="???????" xfId="13"/>
    <cellStyle name="????????" xfId="14"/>
    <cellStyle name="???????? [0]" xfId="15"/>
    <cellStyle name="??????????" xfId="16"/>
    <cellStyle name="?????????? [0]" xfId="17"/>
    <cellStyle name="???????????" xfId="18"/>
    <cellStyle name="????????????? ???????????" xfId="19"/>
    <cellStyle name="??????????_01kich10_1047-1050" xfId="20"/>
    <cellStyle name="????????_ ?? 25 ???" xfId="21"/>
    <cellStyle name="???????_ ????.???" xfId="22"/>
    <cellStyle name="??????_ ?? 25 ???" xfId="23"/>
    <cellStyle name="?’ћѓћ‚›‰" xfId="24"/>
    <cellStyle name="_~4174642" xfId="25"/>
    <cellStyle name="_~7514068" xfId="26"/>
    <cellStyle name="_~7514068_Ўтган йилга нисбатан" xfId="27"/>
    <cellStyle name="_~7514068_Хоразм туман" xfId="28"/>
    <cellStyle name="_~8658882" xfId="29"/>
    <cellStyle name="_01kich10_1047-1050" xfId="30"/>
    <cellStyle name="_01kich10_1047-1050_кичбиз" xfId="31"/>
    <cellStyle name="_01kich10_1047-1050_Кичик бизнес" xfId="32"/>
    <cellStyle name="_01kich10_1047-1050_Кредит линия-русча" xfId="33"/>
    <cellStyle name="_1. АСАЛ-СВОД22_04" xfId="35"/>
    <cellStyle name="_1. АСАЛ-СВОД22_04_Ўтган йилга нисбатан" xfId="36"/>
    <cellStyle name="_1. АСАЛ-СВОД22_04_Хоразм туман" xfId="37"/>
    <cellStyle name="_1. БАЛИҚ-СВОД 22 04" xfId="38"/>
    <cellStyle name="_1. БАЛИҚ-СВОД 22 04_Ўтган йилга нисбатан" xfId="39"/>
    <cellStyle name="_1. БАЛИҚ-СВОД 22 04_Хоразм туман" xfId="40"/>
    <cellStyle name="_1.СВОД АГРОМИНИТЕХ 01.01" xfId="41"/>
    <cellStyle name="_1.СВОД АГРОМИНИТЕХ 01.01_Ўтган йилга нисбатан" xfId="42"/>
    <cellStyle name="_1.СВОД АГРОМИНИТЕХ 01.01_Хоразм туман" xfId="43"/>
    <cellStyle name="_1046-04_ЯНВАРЬ" xfId="44"/>
    <cellStyle name="_1046-04_ЯНВАРЬ_КР Нукус   (2 жадвал)" xfId="45"/>
    <cellStyle name="_1046-04_ЯНВАРЬ_Ўтган йилга нисбатан" xfId="46"/>
    <cellStyle name="_1046-04_ЯНВАРЬ_Хоразм туман" xfId="47"/>
    <cellStyle name="_1046-СВОД-охирги" xfId="48"/>
    <cellStyle name="_1046-СВОД-охирги_выдача_2011-2015_1" xfId="49"/>
    <cellStyle name="_1046-СВОД-охирги_выдача_2011-2015_1_Ўтган йилга нисбатан" xfId="50"/>
    <cellStyle name="_1046-СВОД-охирги_выдача_2011-2015_1_Хоразм туман" xfId="51"/>
    <cellStyle name="_1046-СВОД-охирги_Кредит линия-русча" xfId="52"/>
    <cellStyle name="_1046-СВОД-охирги_Кредит линия-русча_банк вилоят ув капитал" xfId="53"/>
    <cellStyle name="_1046-СВОД-охирги_Кредит линия-русча_Книга1" xfId="54"/>
    <cellStyle name="_1046-СВОД-охирги_Кредит линия-русча_кредиты" xfId="55"/>
    <cellStyle name="_1046-СВОД-охирги_Кредит линия-русча_ПРОГНОЗ И 2008-2015 125 фоизлик ОКОНЧАТЕЛЬНЫЙ" xfId="56"/>
    <cellStyle name="_1046-СВОД-охирги_Кредит линия-русча_СВОД БАРЧА олдинги" xfId="57"/>
    <cellStyle name="_1046-СВОД-охирги_Кредит линия-русча_СВОД БАРЧА олдинги_Ўтган йилга нисбатан" xfId="58"/>
    <cellStyle name="_1046-СВОД-охирги_Кредит линия-русча_Хоразм туман" xfId="59"/>
    <cellStyle name="_1046-СВОД-охирги_Прог" xfId="60"/>
    <cellStyle name="_1046-СВОД-охирги_ПРОГНОЗ И 2008-2015 125 фоизлик ОКОНЧАТЕЛЬНЫЙ" xfId="61"/>
    <cellStyle name="_1046-СВОД-охирги_ПРОГНОЗ И 2008-2015 125 фоизлик ОКОНЧАТЕЛЬНЫЙ_Ўтган йилга нисбатан" xfId="62"/>
    <cellStyle name="_1046-СВОД-охирги_ПРОГНОЗ И 2008-2015 125 фоизлик ОКОНЧАТЕЛЬНЫЙ_Хоразм туман" xfId="63"/>
    <cellStyle name="_1046-СВОД-охирги_Рес-га" xfId="64"/>
    <cellStyle name="_1046-СВОД-охирги_Рес-га_Ўтган йилга нисбатан" xfId="65"/>
    <cellStyle name="_1046-СВОД-охирги_СВОД БАРЧА олдинги" xfId="66"/>
    <cellStyle name="_1046-СВОД-охирги_Ўтган йилга нисбатан" xfId="67"/>
    <cellStyle name="_1046-СВОД-охирги_форма 01.01.2016" xfId="68"/>
    <cellStyle name="_1-16 KUNLIK" xfId="69"/>
    <cellStyle name="_1-16 KUNLIK_Ўтган йилга нисбатан" xfId="70"/>
    <cellStyle name="_1-Т хисобот август 2009 йил" xfId="92"/>
    <cellStyle name="_1-Т хисобот ноябрь 2009 йил" xfId="93"/>
    <cellStyle name="_1-чорак 1-Т хисоботлар" xfId="94"/>
    <cellStyle name="_2.45 таблица ижтимоий" xfId="95"/>
    <cellStyle name="_2.45 таблица ижтимоий_2009 йилда янги иш уринлари яратиш иктисодий кризис" xfId="96"/>
    <cellStyle name="_2.45 таблица ижтимоий_2009 йилда янги иш уринлари яратиш иктисодий кризис манзилли руйхат" xfId="97"/>
    <cellStyle name="_2.45 таблица ижтимоий_2010 ДАСТУР ЗОКИР АКАГА СОРТИРОВКА ТАСДИК" xfId="98"/>
    <cellStyle name="_2.45 таблица ижтимоий_2010 ДАСТУР КФЙ ва МФЙ ТАСДИК 2" xfId="99"/>
    <cellStyle name="_2.45 таблица ижтимоий_5-жадвал" xfId="100"/>
    <cellStyle name="_2.45 таблица ижтимоий_Бухоро вилоят Бандалик-2010" xfId="101"/>
    <cellStyle name="_2.45 таблица ижтимоий_Бухоро вилоятБандалик" xfId="102"/>
    <cellStyle name="_2.45 таблица ижтимоий_Бухоро вилоятБандалик-2010" xfId="103"/>
    <cellStyle name="_2.45 таблица ижтимоий_Бухоро вилоятБандалик-20102" xfId="104"/>
    <cellStyle name="_2.45 таблица ижтимоий_дастур копияси" xfId="105"/>
    <cellStyle name="_2.45 таблица ижтимоий_КР_ Прогноз (4 жадвал)" xfId="106"/>
    <cellStyle name="_2.45 таблица ижтимоий_ОЛТИНСОЙ 2009 йил Кишлок таракиёти йили дастурининг бажарилиши" xfId="107"/>
    <cellStyle name="_2.45 таблица ижтимоий_ОЛТИНСОЙ 2009 йил янги иш урин яратиш 1100 кушимча манзилли руйхат" xfId="108"/>
    <cellStyle name="_2.45 таблица ижтимоий_ОЛТИНСОЙ 2009 йил янги иш урин яратиш иктисодий кризис манзилли руйхат" xfId="109"/>
    <cellStyle name="_2.45 таблица ижтимоий_СВОД.. 2010 йил ДАСТУРИ" xfId="110"/>
    <cellStyle name="_2.45 таблица ижтимоий_ЯНГИ ОБЪЕКТ ВА КЕНГАЙТИРИШ ОХИРГИСИ 1-2 ИЛОВА 2010 ДАСТУР" xfId="111"/>
    <cellStyle name="_2.46 таблица ижтимоий" xfId="112"/>
    <cellStyle name="_2.46 таблица ижтимоий_2009 йилда янги иш уринлари яратиш иктисодий кризис" xfId="113"/>
    <cellStyle name="_2.46 таблица ижтимоий_2009 йилда янги иш уринлари яратиш иктисодий кризис манзилли руйхат" xfId="114"/>
    <cellStyle name="_2.46 таблица ижтимоий_2010 ДАСТУР ЗОКИР АКАГА СОРТИРОВКА ТАСДИК" xfId="115"/>
    <cellStyle name="_2.46 таблица ижтимоий_2010 ДАСТУР КФЙ ва МФЙ ТАСДИК 2" xfId="116"/>
    <cellStyle name="_2.46 таблица ижтимоий_5-жадвал" xfId="117"/>
    <cellStyle name="_2.46 таблица ижтимоий_Бухоро вилоят Бандалик-2010" xfId="118"/>
    <cellStyle name="_2.46 таблица ижтимоий_Бухоро вилоятБандалик" xfId="119"/>
    <cellStyle name="_2.46 таблица ижтимоий_Бухоро вилоятБандалик-2010" xfId="120"/>
    <cellStyle name="_2.46 таблица ижтимоий_Бухоро вилоятБандалик-20102" xfId="121"/>
    <cellStyle name="_2.46 таблица ижтимоий_дастур копияси" xfId="122"/>
    <cellStyle name="_2.46 таблица ижтимоий_КР_ Прогноз (4 жадвал)" xfId="123"/>
    <cellStyle name="_2.46 таблица ижтимоий_ОЛТИНСОЙ 2009 йил Кишлок таракиёти йили дастурининг бажарилиши" xfId="124"/>
    <cellStyle name="_2.46 таблица ижтимоий_ОЛТИНСОЙ 2009 йил янги иш урин яратиш 1100 кушимча манзилли руйхат" xfId="125"/>
    <cellStyle name="_2.46 таблица ижтимоий_ОЛТИНСОЙ 2009 йил янги иш урин яратиш иктисодий кризис манзилли руйхат" xfId="126"/>
    <cellStyle name="_2.46 таблица ижтимоий_СВОД.. 2010 йил ДАСТУРИ" xfId="127"/>
    <cellStyle name="_2.46 таблица ижтимоий_ЯНГИ ОБЪЕКТ ВА КЕНГАЙТИРИШ ОХИРГИСИ 1-2 ИЛОВА 2010 ДАСТУР" xfId="128"/>
    <cellStyle name="_2.58 таблица ВЭС" xfId="129"/>
    <cellStyle name="_2.58 таблица ВЭС_2009 йилда янги иш уринлари яратиш иктисодий кризис" xfId="130"/>
    <cellStyle name="_2.58 таблица ВЭС_2009 йилда янги иш уринлари яратиш иктисодий кризис манзилли руйхат" xfId="131"/>
    <cellStyle name="_2.58 таблица ВЭС_2010 ДАСТУР ЗОКИР АКАГА СОРТИРОВКА ТАСДИК" xfId="132"/>
    <cellStyle name="_2.58 таблица ВЭС_2010 ДАСТУР КФЙ ва МФЙ ТАСДИК 2" xfId="133"/>
    <cellStyle name="_2.58 таблица ВЭС_5-жадвал" xfId="134"/>
    <cellStyle name="_2.58 таблица ВЭС_Бухоро вилоят Бандалик-2010" xfId="135"/>
    <cellStyle name="_2.58 таблица ВЭС_Бухоро вилоятБандалик" xfId="136"/>
    <cellStyle name="_2.58 таблица ВЭС_Бухоро вилоятБандалик-2010" xfId="137"/>
    <cellStyle name="_2.58 таблица ВЭС_Бухоро вилоятБандалик-20102" xfId="138"/>
    <cellStyle name="_2.58 таблица ВЭС_дастур копияси" xfId="139"/>
    <cellStyle name="_2.58 таблица ВЭС_КР_ Прогноз (4 жадвал)" xfId="140"/>
    <cellStyle name="_2.58 таблица ВЭС_ОЛТИНСОЙ 2009 йил Кишлок таракиёти йили дастурининг бажарилиши" xfId="141"/>
    <cellStyle name="_2.58 таблица ВЭС_ОЛТИНСОЙ 2009 йил янги иш урин яратиш 1100 кушимча манзилли руйхат" xfId="142"/>
    <cellStyle name="_2.58 таблица ВЭС_ОЛТИНСОЙ 2009 йил янги иш урин яратиш иктисодий кризис манзилли руйхат" xfId="143"/>
    <cellStyle name="_2.58 таблица ВЭС_СВОД.. 2010 йил ДАСТУРИ" xfId="144"/>
    <cellStyle name="_2.58 таблица ВЭС_ЯНГИ ОБЪЕКТ ВА КЕНГАЙТИРИШ ОХИРГИСИ 1-2 ИЛОВА 2010 ДАСТУР" xfId="145"/>
    <cellStyle name="_2.58 узгаргани" xfId="146"/>
    <cellStyle name="_2.58 узгаргани_�����-041009" xfId="147"/>
    <cellStyle name="_2.58 узгаргани_�����-041009_2012 КХК бириктириш" xfId="148"/>
    <cellStyle name="_2.58 узгаргани_�����-041009_таблицы-23092010-2" xfId="149"/>
    <cellStyle name="_2.58 узгаргани_2009 йилда янги иш уринлари яратиш иктисодий кризис" xfId="150"/>
    <cellStyle name="_2.58 узгаргани_2009 йилда янги иш уринлари яратиш иктисодий кризис манзилли руйхат" xfId="151"/>
    <cellStyle name="_2.58 узгаргани_2009 йилда янги иш уринлари яратиш иктисодий кризис манзилли руйхат_таблицы-23092010-2" xfId="152"/>
    <cellStyle name="_2.58 узгаргани_2009 йилда янги иш уринлари яратиш иктисодий кризис_таблицы-23092010-2" xfId="153"/>
    <cellStyle name="_2.58 узгаргани_2010 ДАСТУР ЗОКИР АКАГА СОРТИРОВКА ТАСДИК" xfId="154"/>
    <cellStyle name="_2.58 узгаргани_2010 ДАСТУР ЗОКИР АКАГА СОРТИРОВКА ТАСДИК_таблицы-23092010-2" xfId="155"/>
    <cellStyle name="_2.58 узгаргани_2010 ДАСТУР КФЙ ва МФЙ ТАСДИК 2" xfId="156"/>
    <cellStyle name="_2.58 узгаргани_2010 ДАСТУР КФЙ ва МФЙ ТАСДИК 2_таблицы-23092010-2" xfId="157"/>
    <cellStyle name="_2.58 узгаргани_2010 йил дастур кфй ва мфй кесимида" xfId="158"/>
    <cellStyle name="_2.58 узгаргани_2010 йил дастур кфй ва мфй кесимида_2012 КХК бириктириш" xfId="159"/>
    <cellStyle name="_2.58 узгаргани_2010 йил дастур кфй ва мфй кесимида_таблицы-23092010-2" xfId="160"/>
    <cellStyle name="_2.58 узгаргани_2010 йил дастур охирги" xfId="161"/>
    <cellStyle name="_2.58 узгаргани_2010 йил дастур охирги вариант" xfId="162"/>
    <cellStyle name="_2.58 узгаргани_2010 йил дастур охирги вариант_2012 КХК бириктириш" xfId="163"/>
    <cellStyle name="_2.58 узгаргани_2010 йил дастур охирги вариант_таблицы-23092010-2" xfId="164"/>
    <cellStyle name="_2.58 узгаргани_2010 йил дастур охирги_таблицы-23092010-2" xfId="165"/>
    <cellStyle name="_2.58 узгаргани_2012 КХК бириктириш" xfId="166"/>
    <cellStyle name="_2.58 узгаргани_2014-манзилли дастур-форма" xfId="167"/>
    <cellStyle name="_2.58 узгаргани_5-жадвал" xfId="168"/>
    <cellStyle name="_2.58 узгаргани_5-жадвал_2012 КХК бириктириш" xfId="169"/>
    <cellStyle name="_2.58 узгаргани_АБЛУХАЛИДАН ОЛИНГАН БИРИКТИРИШ ЖАДВАЛИ" xfId="170"/>
    <cellStyle name="_2.58 узгаргани_АБЛУХАЛИДАН ОЛИНГАН БИРИКТИРИШ ЖАДВАЛИ_2012 КХК бириктириш" xfId="171"/>
    <cellStyle name="_2.58 узгаргани_Ангор тумани" xfId="172"/>
    <cellStyle name="_2.58 узгаргани_Ангор тумани_2012 КХК бириктириш" xfId="173"/>
    <cellStyle name="_2.58 узгаргани_Ангор тумани_таблицы-23092010-2" xfId="174"/>
    <cellStyle name="_2.58 узгаргани_Бухоро вилоят Бандалик-2010" xfId="175"/>
    <cellStyle name="_2.58 узгаргани_Бухоро вилоят Бандалик-2010_2012 КХК бириктириш" xfId="176"/>
    <cellStyle name="_2.58 узгаргани_Бухоро вилоятБандалик" xfId="177"/>
    <cellStyle name="_2.58 узгаргани_Бухоро вилоятБандалик_2012 КХК бириктириш" xfId="178"/>
    <cellStyle name="_2.58 узгаргани_Бухоро вилоятБандалик-2010" xfId="179"/>
    <cellStyle name="_2.58 узгаргани_Бухоро вилоятБандалик-2010_2012 КХК бириктириш" xfId="180"/>
    <cellStyle name="_2.58 узгаргани_Бухоро вилоятБандалик-20102" xfId="181"/>
    <cellStyle name="_2.58 узгаргани_Бухоро вилоятБандалик-20102_2012 КХК бириктириш" xfId="182"/>
    <cellStyle name="_2.58 узгаргани_Бухоро тумани 2010 йил дастури" xfId="183"/>
    <cellStyle name="_2.58 узгаргани_Бухоро тумани 2010 йил дастури_2012 КХК бириктириш" xfId="184"/>
    <cellStyle name="_2.58 узгаргани_Вилоят ФОРМА манзилли рўйхат" xfId="185"/>
    <cellStyle name="_2.58 узгаргани_Вилоят ФОРМА манзилли рўйхат_2012 КХК бириктириш" xfId="186"/>
    <cellStyle name="_2.58 узгаргани_дастур копияси" xfId="187"/>
    <cellStyle name="_2.58 узгаргани_дастур копияси_таблицы-23092010-2" xfId="188"/>
    <cellStyle name="_2.58 узгаргани_Дастур формалари 2010" xfId="189"/>
    <cellStyle name="_2.58 узгаргани_Дастур формалари 2010_2012 КХК бириктириш" xfId="190"/>
    <cellStyle name="_2.58 узгаргани_Дастур формалари 2010_таблицы-23092010-2" xfId="191"/>
    <cellStyle name="_2.58 узгаргани_КК дастур 041009" xfId="192"/>
    <cellStyle name="_2.58 узгаргани_КК дастур 041009_2012 КХК бириктириш" xfId="193"/>
    <cellStyle name="_2.58 узгаргани_КК дастур 041009_таблицы-23092010-2" xfId="194"/>
    <cellStyle name="_2.58 узгаргани_ККР формалар-2" xfId="195"/>
    <cellStyle name="_2.58 узгаргани_ККР формалар-2_таблицы-23092010-2" xfId="196"/>
    <cellStyle name="_2.58 узгаргани_Нам дастур 2009-2012 (ўзбек)" xfId="197"/>
    <cellStyle name="_2.58 узгаргани_Нам дастур 2009-2012 (ўзбек)_2010 ДАСТУР ЗОКИР АКАГА СОРТИРОВКА ТАСДИК" xfId="198"/>
    <cellStyle name="_2.58 узгаргани_Нам дастур 2009-2012 (ўзбек)_2010 ДАСТУР ЗОКИР АКАГА СОРТИРОВКА ТАСДИК_таблицы-23092010-2" xfId="199"/>
    <cellStyle name="_2.58 узгаргани_Нам дастур 2009-2012 (ўзбек)_2010 ДАСТУР КФЙ ва МФЙ ТАСДИК 2" xfId="200"/>
    <cellStyle name="_2.58 узгаргани_Нам дастур 2009-2012 (ўзбек)_2010 ДАСТУР КФЙ ва МФЙ ТАСДИК 2_таблицы-23092010-2" xfId="201"/>
    <cellStyle name="_2.58 узгаргани_Нам дастур 2009-2012 (ўзбек)_2012 КХК бириктириш" xfId="202"/>
    <cellStyle name="_2.58 узгаргани_Нам дастур 2009-2012 (ўзбек)_приложения к Порядку-170210г-Овариант-узб" xfId="203"/>
    <cellStyle name="_2.58 узгаргани_Нам дастур 2009-2012 (ўзбек)_приложения к Порядку-170210г-Овариант-узб_таблицы-23092010-2" xfId="204"/>
    <cellStyle name="_2.58 узгаргани_Нам дастур 2009-2012 (ўзбек)_СВОД.. 2010 йил ДАСТУРИ" xfId="205"/>
    <cellStyle name="_2.58 узгаргани_Нам дастур 2009-2012 (ўзбек)_СВОД.. 2010 йил ДАСТУРИ_таблицы-23092010-2" xfId="206"/>
    <cellStyle name="_2.58 узгаргани_Нам дастур 2009-2012 (ўзбек)_таблицы-23092010-2" xfId="207"/>
    <cellStyle name="_2.58 узгаргани_Нам дастур 2009-2012 (ўзбек)_ЯНГИ ОБЪЕКТ ВА КЕНГАЙТИРИШ ОХИРГИСИ 1-2 ИЛОВА 2010 ДАСТУР" xfId="208"/>
    <cellStyle name="_2.58 узгаргани_Нам дастур 2009-2012 (ўзбек)_ЯНГИ ОБЪЕКТ ВА КЕНГАЙТИРИШ ОХИРГИСИ 1-2 ИЛОВА 2010 ДАСТУР_таблицы-23092010-2" xfId="209"/>
    <cellStyle name="_2.58 узгаргани_ОЛТИНСОЙ 2009 йил Кишлок таракиёти йили дастурининг бажарилиши" xfId="210"/>
    <cellStyle name="_2.58 узгаргани_ОЛТИНСОЙ 2009 йил Кишлок таракиёти йили дастурининг бажарилиши_таблицы-23092010-2" xfId="211"/>
    <cellStyle name="_2.58 узгаргани_ОЛТИНСОЙ 2009 йил янги иш урин яратиш 1100 кушимча манзилли руйхат" xfId="212"/>
    <cellStyle name="_2.58 узгаргани_ОЛТИНСОЙ 2009 йил янги иш урин яратиш 1100 кушимча манзилли руйхат_таблицы-23092010-2" xfId="213"/>
    <cellStyle name="_2.58 узгаргани_ОЛТИНСОЙ 2009 йил янги иш урин яратиш иктисодий кризис манзилли руйхат" xfId="214"/>
    <cellStyle name="_2.58 узгаргани_ОЛТИНСОЙ 2009 йил янги иш урин яратиш иктисодий кризис манзилли руйхат_таблицы-23092010-2" xfId="215"/>
    <cellStyle name="_2.58 узгаргани_приложения к Порядку-170210г-Овариант-узб" xfId="216"/>
    <cellStyle name="_2.58 узгаргани_приложения к Порядку-170210г-Овариант-узб_таблицы-23092010-2" xfId="217"/>
    <cellStyle name="_2.58 узгаргани_Прог-2010 5.10.09" xfId="218"/>
    <cellStyle name="_2.58 узгаргани_Прог-2010 5.10.09_2012 КХК бириктириш" xfId="219"/>
    <cellStyle name="_2.58 узгаргани_Прог-2010 5.10.09_таблицы-23092010-2" xfId="220"/>
    <cellStyle name="_2.58 узгаргани_СВОД.. 2010 йил ДАСТУРИ" xfId="221"/>
    <cellStyle name="_2.58 узгаргани_СВОД.. 2010 йил ДАСТУРИ_таблицы-23092010-2" xfId="222"/>
    <cellStyle name="_2.58 узгаргани_сентябр иш урни" xfId="223"/>
    <cellStyle name="_2.58 узгаргани_сентябр иш урни_2012 КХК бириктириш" xfId="224"/>
    <cellStyle name="_2.58 узгаргани_Сурхондарё 2010 йил дастур" xfId="225"/>
    <cellStyle name="_2.58 узгаргани_Сурхондарё 2010 йил дастур_2012 КХК бириктириш" xfId="226"/>
    <cellStyle name="_2.58 узгаргани_Сурхондарё 2010 йил дастур_таблицы-23092010-2" xfId="227"/>
    <cellStyle name="_2.58 узгаргани_формалар" xfId="228"/>
    <cellStyle name="_2.58 узгаргани_формалар янги" xfId="229"/>
    <cellStyle name="_2.58 узгаргани_формалар янги_2012 КХК бириктириш" xfId="230"/>
    <cellStyle name="_2.58 узгаргани_формалар_2012 КХК бириктириш" xfId="231"/>
    <cellStyle name="_2.58 узгаргани_формалар_таблицы-23092010-2" xfId="232"/>
    <cellStyle name="_2.58 узгаргани_Форма-Прог-НРМ-2010" xfId="233"/>
    <cellStyle name="_2.58 узгаргани_Форма-Прог-НРМ-2010 01.10.09" xfId="234"/>
    <cellStyle name="_2.58 узгаргани_Форма-Прог-НРМ-2010 01.10.09_2012 КХК бириктириш" xfId="235"/>
    <cellStyle name="_2.58 узгаргани_Форма-Прог-НРМ-2010 5.10.09" xfId="236"/>
    <cellStyle name="_2.58 узгаргани_Форма-Прог-НРМ-2010 5.10.09 Минтруд" xfId="237"/>
    <cellStyle name="_2.58 узгаргани_Форма-Прог-НРМ-2010 5.10.09 Минтруд_2012 КХК бириктириш" xfId="238"/>
    <cellStyle name="_2.58 узгаргани_Форма-Прог-НРМ-2010 5.10.09 Минтруд_таблицы-23092010-2" xfId="239"/>
    <cellStyle name="_2.58 узгаргани_Форма-Прог-НРМ-2010 5.10.09_2012 КХК бириктириш" xfId="240"/>
    <cellStyle name="_2.58 узгаргани_Форма-Прог-НРМ-2010 5.10.09_таблицы-23092010-2" xfId="241"/>
    <cellStyle name="_2.58 узгаргани_Форма-Прог-НРМ-2010_2012 КХК бириктириш" xfId="242"/>
    <cellStyle name="_2.58 узгаргани_Форма-Прог-НРМ-2010_приложения к Порядку-170210г-Овариант-узб" xfId="243"/>
    <cellStyle name="_2.58 узгаргани_Форма-Прог-НРМ-2010_приложения к Порядку-170210г-Овариант-узб_таблицы-23092010-2" xfId="244"/>
    <cellStyle name="_2.58 узгаргани_Форма-Прог-НРМ-2010_таблицы-23092010-2" xfId="245"/>
    <cellStyle name="_2.58 узгаргани_ЯНГИ ОБЪЕКТ ВА КЕНГАЙТИРИШ ОХИРГИСИ 1-2 ИЛОВА 2010 ДАСТУР" xfId="246"/>
    <cellStyle name="_2.58 узгаргани_ЯНГИ ОБЪЕКТ ВА КЕНГАЙТИРИШ ОХИРГИСИ 1-2 ИЛОВА 2010 ДАСТУР_таблицы-23092010-2" xfId="247"/>
    <cellStyle name="_2008 КХ ЯНГИ ДАСТУР" xfId="248"/>
    <cellStyle name="_2008 КХ ЯНГИ ДАСТУР_�����-041009" xfId="249"/>
    <cellStyle name="_2008 КХ ЯНГИ ДАСТУР_�����-041009_2012 КХК бириктириш" xfId="250"/>
    <cellStyle name="_2008 КХ ЯНГИ ДАСТУР_�����-041009_таблицы-23092010-2" xfId="251"/>
    <cellStyle name="_2008 КХ ЯНГИ ДАСТУР_2009 йилда янги иш уринлари яратиш иктисодий кризис" xfId="252"/>
    <cellStyle name="_2008 КХ ЯНГИ ДАСТУР_2009 йилда янги иш уринлари яратиш иктисодий кризис манзилли руйхат" xfId="253"/>
    <cellStyle name="_2008 КХ ЯНГИ ДАСТУР_2009 йилда янги иш уринлари яратиш иктисодий кризис манзилли руйхат_таблицы-23092010-2" xfId="254"/>
    <cellStyle name="_2008 КХ ЯНГИ ДАСТУР_2009 йилда янги иш уринлари яратиш иктисодий кризис_таблицы-23092010-2" xfId="255"/>
    <cellStyle name="_2008 КХ ЯНГИ ДАСТУР_2010 ДАСТУР ЗОКИР АКАГА СОРТИРОВКА ТАСДИК" xfId="256"/>
    <cellStyle name="_2008 КХ ЯНГИ ДАСТУР_2010 ДАСТУР ЗОКИР АКАГА СОРТИРОВКА ТАСДИК_таблицы-23092010-2" xfId="257"/>
    <cellStyle name="_2008 КХ ЯНГИ ДАСТУР_2010 ДАСТУР КФЙ ва МФЙ ТАСДИК 2" xfId="258"/>
    <cellStyle name="_2008 КХ ЯНГИ ДАСТУР_2010 ДАСТУР КФЙ ва МФЙ ТАСДИК 2_таблицы-23092010-2" xfId="259"/>
    <cellStyle name="_2008 КХ ЯНГИ ДАСТУР_2010 йил дастур кфй ва мфй кесимида" xfId="260"/>
    <cellStyle name="_2008 КХ ЯНГИ ДАСТУР_2010 йил дастур кфй ва мфй кесимида_2012 КХК бириктириш" xfId="261"/>
    <cellStyle name="_2008 КХ ЯНГИ ДАСТУР_2010 йил дастур кфй ва мфй кесимида_таблицы-23092010-2" xfId="262"/>
    <cellStyle name="_2008 КХ ЯНГИ ДАСТУР_2010 йил дастур охирги" xfId="263"/>
    <cellStyle name="_2008 КХ ЯНГИ ДАСТУР_2010 йил дастур охирги вариант" xfId="264"/>
    <cellStyle name="_2008 КХ ЯНГИ ДАСТУР_2010 йил дастур охирги вариант_2012 КХК бириктириш" xfId="265"/>
    <cellStyle name="_2008 КХ ЯНГИ ДАСТУР_2010 йил дастур охирги вариант_таблицы-23092010-2" xfId="266"/>
    <cellStyle name="_2008 КХ ЯНГИ ДАСТУР_2010 йил дастур охирги_таблицы-23092010-2" xfId="267"/>
    <cellStyle name="_2008 КХ ЯНГИ ДАСТУР_2012 КХК бириктириш" xfId="268"/>
    <cellStyle name="_2008 КХ ЯНГИ ДАСТУР_2014-манзилли дастур-форма" xfId="269"/>
    <cellStyle name="_2008 КХ ЯНГИ ДАСТУР_5-жадвал" xfId="270"/>
    <cellStyle name="_2008 КХ ЯНГИ ДАСТУР_5-жадвал_2012 КХК бириктириш" xfId="271"/>
    <cellStyle name="_2008 КХ ЯНГИ ДАСТУР_АБЛУХАЛИДАН ОЛИНГАН БИРИКТИРИШ ЖАДВАЛИ" xfId="272"/>
    <cellStyle name="_2008 КХ ЯНГИ ДАСТУР_АБЛУХАЛИДАН ОЛИНГАН БИРИКТИРИШ ЖАДВАЛИ_2012 КХК бириктириш" xfId="273"/>
    <cellStyle name="_2008 КХ ЯНГИ ДАСТУР_Ангор тумани" xfId="274"/>
    <cellStyle name="_2008 КХ ЯНГИ ДАСТУР_Ангор тумани_2012 КХК бириктириш" xfId="275"/>
    <cellStyle name="_2008 КХ ЯНГИ ДАСТУР_Ангор тумани_таблицы-23092010-2" xfId="276"/>
    <cellStyle name="_2008 КХ ЯНГИ ДАСТУР_Бухоро вилоят Бандалик-2010" xfId="277"/>
    <cellStyle name="_2008 КХ ЯНГИ ДАСТУР_Бухоро вилоят Бандалик-2010_2012 КХК бириктириш" xfId="278"/>
    <cellStyle name="_2008 КХ ЯНГИ ДАСТУР_Бухоро вилоятБандалик" xfId="279"/>
    <cellStyle name="_2008 КХ ЯНГИ ДАСТУР_Бухоро вилоятБандалик_2012 КХК бириктириш" xfId="280"/>
    <cellStyle name="_2008 КХ ЯНГИ ДАСТУР_Бухоро вилоятБандалик-2010" xfId="281"/>
    <cellStyle name="_2008 КХ ЯНГИ ДАСТУР_Бухоро вилоятБандалик-2010_2012 КХК бириктириш" xfId="282"/>
    <cellStyle name="_2008 КХ ЯНГИ ДАСТУР_Бухоро вилоятБандалик-20102" xfId="283"/>
    <cellStyle name="_2008 КХ ЯНГИ ДАСТУР_Бухоро вилоятБандалик-20102_2012 КХК бириктириш" xfId="284"/>
    <cellStyle name="_2008 КХ ЯНГИ ДАСТУР_Бухоро тумани 2010 йил дастури" xfId="285"/>
    <cellStyle name="_2008 КХ ЯНГИ ДАСТУР_Бухоро тумани 2010 йил дастури_2012 КХК бириктириш" xfId="286"/>
    <cellStyle name="_2008 КХ ЯНГИ ДАСТУР_Вилоят ФОРМА манзилли рўйхат" xfId="287"/>
    <cellStyle name="_2008 КХ ЯНГИ ДАСТУР_Вилоят ФОРМА манзилли рўйхат_2012 КХК бириктириш" xfId="288"/>
    <cellStyle name="_2008 КХ ЯНГИ ДАСТУР_дастур копияси" xfId="289"/>
    <cellStyle name="_2008 КХ ЯНГИ ДАСТУР_дастур копияси_таблицы-23092010-2" xfId="290"/>
    <cellStyle name="_2008 КХ ЯНГИ ДАСТУР_Дастур формалари 2010" xfId="291"/>
    <cellStyle name="_2008 КХ ЯНГИ ДАСТУР_Дастур формалари 2010_2012 КХК бириктириш" xfId="292"/>
    <cellStyle name="_2008 КХ ЯНГИ ДАСТУР_Дастур формалари 2010_таблицы-23092010-2" xfId="293"/>
    <cellStyle name="_2008 КХ ЯНГИ ДАСТУР_КК дастур 041009" xfId="294"/>
    <cellStyle name="_2008 КХ ЯНГИ ДАСТУР_КК дастур 041009_2012 КХК бириктириш" xfId="295"/>
    <cellStyle name="_2008 КХ ЯНГИ ДАСТУР_КК дастур 041009_таблицы-23092010-2" xfId="296"/>
    <cellStyle name="_2008 КХ ЯНГИ ДАСТУР_ККР формалар-2" xfId="297"/>
    <cellStyle name="_2008 КХ ЯНГИ ДАСТУР_ККР формалар-2_таблицы-23092010-2" xfId="298"/>
    <cellStyle name="_2008 КХ ЯНГИ ДАСТУР_Нам дастур 2009-2012 (ўзбек)" xfId="299"/>
    <cellStyle name="_2008 КХ ЯНГИ ДАСТУР_Нам дастур 2009-2012 (ўзбек)_2010 ДАСТУР ЗОКИР АКАГА СОРТИРОВКА ТАСДИК" xfId="300"/>
    <cellStyle name="_2008 КХ ЯНГИ ДАСТУР_Нам дастур 2009-2012 (ўзбек)_2010 ДАСТУР ЗОКИР АКАГА СОРТИРОВКА ТАСДИК_таблицы-23092010-2" xfId="301"/>
    <cellStyle name="_2008 КХ ЯНГИ ДАСТУР_Нам дастур 2009-2012 (ўзбек)_2010 ДАСТУР КФЙ ва МФЙ ТАСДИК 2" xfId="302"/>
    <cellStyle name="_2008 КХ ЯНГИ ДАСТУР_Нам дастур 2009-2012 (ўзбек)_2010 ДАСТУР КФЙ ва МФЙ ТАСДИК 2_таблицы-23092010-2" xfId="303"/>
    <cellStyle name="_2008 КХ ЯНГИ ДАСТУР_Нам дастур 2009-2012 (ўзбек)_2012 КХК бириктириш" xfId="304"/>
    <cellStyle name="_2008 КХ ЯНГИ ДАСТУР_Нам дастур 2009-2012 (ўзбек)_приложения к Порядку-170210г-Овариант-узб" xfId="305"/>
    <cellStyle name="_2008 КХ ЯНГИ ДАСТУР_Нам дастур 2009-2012 (ўзбек)_приложения к Порядку-170210г-Овариант-узб_таблицы-23092010-2" xfId="306"/>
    <cellStyle name="_2008 КХ ЯНГИ ДАСТУР_Нам дастур 2009-2012 (ўзбек)_СВОД.. 2010 йил ДАСТУРИ" xfId="307"/>
    <cellStyle name="_2008 КХ ЯНГИ ДАСТУР_Нам дастур 2009-2012 (ўзбек)_СВОД.. 2010 йил ДАСТУРИ_таблицы-23092010-2" xfId="308"/>
    <cellStyle name="_2008 КХ ЯНГИ ДАСТУР_Нам дастур 2009-2012 (ўзбек)_таблицы-23092010-2" xfId="309"/>
    <cellStyle name="_2008 КХ ЯНГИ ДАСТУР_Нам дастур 2009-2012 (ўзбек)_ЯНГИ ОБЪЕКТ ВА КЕНГАЙТИРИШ ОХИРГИСИ 1-2 ИЛОВА 2010 ДАСТУР" xfId="310"/>
    <cellStyle name="_2008 КХ ЯНГИ ДАСТУР_Нам дастур 2009-2012 (ўзбек)_ЯНГИ ОБЪЕКТ ВА КЕНГАЙТИРИШ ОХИРГИСИ 1-2 ИЛОВА 2010 ДАСТУР_таблицы-23092010-2" xfId="311"/>
    <cellStyle name="_2008 КХ ЯНГИ ДАСТУР_ОЛТИНСОЙ 2009 йил Кишлок таракиёти йили дастурининг бажарилиши" xfId="312"/>
    <cellStyle name="_2008 КХ ЯНГИ ДАСТУР_ОЛТИНСОЙ 2009 йил Кишлок таракиёти йили дастурининг бажарилиши_таблицы-23092010-2" xfId="313"/>
    <cellStyle name="_2008 КХ ЯНГИ ДАСТУР_ОЛТИНСОЙ 2009 йил янги иш урин яратиш 1100 кушимча манзилли руйхат" xfId="314"/>
    <cellStyle name="_2008 КХ ЯНГИ ДАСТУР_ОЛТИНСОЙ 2009 йил янги иш урин яратиш 1100 кушимча манзилли руйхат_таблицы-23092010-2" xfId="315"/>
    <cellStyle name="_2008 КХ ЯНГИ ДАСТУР_ОЛТИНСОЙ 2009 йил янги иш урин яратиш иктисодий кризис манзилли руйхат" xfId="316"/>
    <cellStyle name="_2008 КХ ЯНГИ ДАСТУР_ОЛТИНСОЙ 2009 йил янги иш урин яратиш иктисодий кризис манзилли руйхат_таблицы-23092010-2" xfId="317"/>
    <cellStyle name="_2008 КХ ЯНГИ ДАСТУР_приложения к Порядку-170210г-Овариант-узб" xfId="318"/>
    <cellStyle name="_2008 КХ ЯНГИ ДАСТУР_приложения к Порядку-170210г-Овариант-узб_таблицы-23092010-2" xfId="319"/>
    <cellStyle name="_2008 КХ ЯНГИ ДАСТУР_Прог-2010 5.10.09" xfId="320"/>
    <cellStyle name="_2008 КХ ЯНГИ ДАСТУР_Прог-2010 5.10.09_2012 КХК бириктириш" xfId="321"/>
    <cellStyle name="_2008 КХ ЯНГИ ДАСТУР_Прог-2010 5.10.09_таблицы-23092010-2" xfId="322"/>
    <cellStyle name="_2008 КХ ЯНГИ ДАСТУР_СВОД.. 2010 йил ДАСТУРИ" xfId="323"/>
    <cellStyle name="_2008 КХ ЯНГИ ДАСТУР_СВОД.. 2010 йил ДАСТУРИ_таблицы-23092010-2" xfId="324"/>
    <cellStyle name="_2008 КХ ЯНГИ ДАСТУР_сентябр иш урни" xfId="325"/>
    <cellStyle name="_2008 КХ ЯНГИ ДАСТУР_сентябр иш урни_2012 КХК бириктириш" xfId="326"/>
    <cellStyle name="_2008 КХ ЯНГИ ДАСТУР_Сурхондарё 2010 йил дастур" xfId="327"/>
    <cellStyle name="_2008 КХ ЯНГИ ДАСТУР_Сурхондарё 2010 йил дастур_2012 КХК бириктириш" xfId="328"/>
    <cellStyle name="_2008 КХ ЯНГИ ДАСТУР_Сурхондарё 2010 йил дастур_таблицы-23092010-2" xfId="329"/>
    <cellStyle name="_2008 КХ ЯНГИ ДАСТУР_формалар" xfId="330"/>
    <cellStyle name="_2008 КХ ЯНГИ ДАСТУР_формалар янги" xfId="331"/>
    <cellStyle name="_2008 КХ ЯНГИ ДАСТУР_формалар янги_2012 КХК бириктириш" xfId="332"/>
    <cellStyle name="_2008 КХ ЯНГИ ДАСТУР_формалар_2012 КХК бириктириш" xfId="333"/>
    <cellStyle name="_2008 КХ ЯНГИ ДАСТУР_формалар_таблицы-23092010-2" xfId="334"/>
    <cellStyle name="_2008 КХ ЯНГИ ДАСТУР_Форма-Прог-НРМ-2010" xfId="335"/>
    <cellStyle name="_2008 КХ ЯНГИ ДАСТУР_Форма-Прог-НРМ-2010 01.10.09" xfId="336"/>
    <cellStyle name="_2008 КХ ЯНГИ ДАСТУР_Форма-Прог-НРМ-2010 01.10.09_2012 КХК бириктириш" xfId="337"/>
    <cellStyle name="_2008 КХ ЯНГИ ДАСТУР_Форма-Прог-НРМ-2010 5.10.09" xfId="338"/>
    <cellStyle name="_2008 КХ ЯНГИ ДАСТУР_Форма-Прог-НРМ-2010 5.10.09 Минтруд" xfId="339"/>
    <cellStyle name="_2008 КХ ЯНГИ ДАСТУР_Форма-Прог-НРМ-2010 5.10.09 Минтруд_2012 КХК бириктириш" xfId="340"/>
    <cellStyle name="_2008 КХ ЯНГИ ДАСТУР_Форма-Прог-НРМ-2010 5.10.09 Минтруд_таблицы-23092010-2" xfId="341"/>
    <cellStyle name="_2008 КХ ЯНГИ ДАСТУР_Форма-Прог-НРМ-2010 5.10.09_2012 КХК бириктириш" xfId="342"/>
    <cellStyle name="_2008 КХ ЯНГИ ДАСТУР_Форма-Прог-НРМ-2010 5.10.09_таблицы-23092010-2" xfId="343"/>
    <cellStyle name="_2008 КХ ЯНГИ ДАСТУР_Форма-Прог-НРМ-2010_2012 КХК бириктириш" xfId="344"/>
    <cellStyle name="_2008 КХ ЯНГИ ДАСТУР_Форма-Прог-НРМ-2010_приложения к Порядку-170210г-Овариант-узб" xfId="345"/>
    <cellStyle name="_2008 КХ ЯНГИ ДАСТУР_Форма-Прог-НРМ-2010_приложения к Порядку-170210г-Овариант-узб_таблицы-23092010-2" xfId="346"/>
    <cellStyle name="_2008 КХ ЯНГИ ДАСТУР_Форма-Прог-НРМ-2010_таблицы-23092010-2" xfId="347"/>
    <cellStyle name="_2008 КХ ЯНГИ ДАСТУР_ЯНГИ ОБЪЕКТ ВА КЕНГАЙТИРИШ ОХИРГИСИ 1-2 ИЛОВА 2010 ДАСТУР" xfId="348"/>
    <cellStyle name="_2008 КХ ЯНГИ ДАСТУР_ЯНГИ ОБЪЕКТ ВА КЕНГАЙТИРИШ ОХИРГИСИ 1-2 ИЛОВА 2010 ДАСТУР_таблицы-23092010-2" xfId="349"/>
    <cellStyle name="_2008й прогноз ДАСТУР" xfId="350"/>
    <cellStyle name="_2008й прогноз ДАСТУР_2009 йилда янги иш уринлари яратиш иктисодий кризис" xfId="351"/>
    <cellStyle name="_2008й прогноз ДАСТУР_2009 йилда янги иш уринлари яратиш иктисодий кризис манзилли руйхат" xfId="352"/>
    <cellStyle name="_2008й прогноз ДАСТУР_2010 ДАСТУР ЗОКИР АКАГА СОРТИРОВКА ТАСДИК" xfId="353"/>
    <cellStyle name="_2008й прогноз ДАСТУР_2010 ДАСТУР КФЙ ва МФЙ ТАСДИК 2" xfId="354"/>
    <cellStyle name="_2008й прогноз ДАСТУР_5-жадвал" xfId="355"/>
    <cellStyle name="_2008й прогноз ДАСТУР_Бухоро вилоят Бандалик-2010" xfId="356"/>
    <cellStyle name="_2008й прогноз ДАСТУР_Бухоро вилоятБандалик" xfId="357"/>
    <cellStyle name="_2008й прогноз ДАСТУР_Бухоро вилоятБандалик-2010" xfId="358"/>
    <cellStyle name="_2008й прогноз ДАСТУР_Бухоро вилоятБандалик-20102" xfId="359"/>
    <cellStyle name="_2008й прогноз ДАСТУР_дастур копияси" xfId="360"/>
    <cellStyle name="_2008й прогноз ДАСТУР_КР_ Прогноз (4 жадвал)" xfId="361"/>
    <cellStyle name="_2008й прогноз ДАСТУР_ОЛТИНСОЙ 2009 йил Кишлок таракиёти йили дастурининг бажарилиши" xfId="362"/>
    <cellStyle name="_2008й прогноз ДАСТУР_ОЛТИНСОЙ 2009 йил янги иш урин яратиш 1100 кушимча манзилли руйхат" xfId="363"/>
    <cellStyle name="_2008й прогноз ДАСТУР_ОЛТИНСОЙ 2009 йил янги иш урин яратиш иктисодий кризис манзилли руйхат" xfId="364"/>
    <cellStyle name="_2008й прогноз ДАСТУР_СВОД.. 2010 йил ДАСТУРИ" xfId="365"/>
    <cellStyle name="_2008й прогноз ДАСТУР_ЯНГИ ОБЪЕКТ ВА КЕНГАЙТИРИШ ОХИРГИСИ 1-2 ИЛОВА 2010 ДАСТУР" xfId="366"/>
    <cellStyle name="_2010 йил касаначилик дастури" xfId="371"/>
    <cellStyle name="_2010 йил кредит" xfId="372"/>
    <cellStyle name="_21а жадваллар" xfId="373"/>
    <cellStyle name="_21а жадваллар_2009 йилда янги иш уринлари яратиш иктисодий кризис" xfId="374"/>
    <cellStyle name="_21а жадваллар_2009 йилда янги иш уринлари яратиш иктисодий кризис манзилли руйхат" xfId="375"/>
    <cellStyle name="_21а жадваллар_2010 ДАСТУР ЗОКИР АКАГА СОРТИРОВКА ТАСДИК" xfId="376"/>
    <cellStyle name="_21а жадваллар_2010 ДАСТУР КФЙ ва МФЙ ТАСДИК 2" xfId="377"/>
    <cellStyle name="_21а жадваллар_29" xfId="378"/>
    <cellStyle name="_21а жадваллар_5-жадвал" xfId="379"/>
    <cellStyle name="_21а жадваллар_банк вилоят" xfId="380"/>
    <cellStyle name="_21а жадваллар_банк вилоят_Quqon Dastur-311-01-05-2010" xfId="381"/>
    <cellStyle name="_21а жадваллар_банк вилоят_ВМ 311-01-05-2010" xfId="382"/>
    <cellStyle name="_21а жадваллар_Бухоро вилоят Бандалик-2010" xfId="383"/>
    <cellStyle name="_21а жадваллар_Бухоро вилоятБандалик" xfId="384"/>
    <cellStyle name="_21а жадваллар_Бухоро вилоятБандалик-2010" xfId="385"/>
    <cellStyle name="_21а жадваллар_Бухоро вилоятБандалик-20102" xfId="386"/>
    <cellStyle name="_21а жадваллар_дастур копияси" xfId="387"/>
    <cellStyle name="_21а жадваллар_Дастур формаси янги ойларга булинган вазирлик" xfId="388"/>
    <cellStyle name="_21а жадваллар_Жиззах вилоят 1-чорак хис" xfId="389"/>
    <cellStyle name="_21а жадваллар_Йиллик режа таксимоти" xfId="395"/>
    <cellStyle name="_21а жадваллар_иктисодга" xfId="390"/>
    <cellStyle name="_21а жадваллар_иктисодга_КР_ Прогноз (4 жадвал)" xfId="391"/>
    <cellStyle name="_21а жадваллар_Иктисодиёт бошкармаси 1-чорак" xfId="392"/>
    <cellStyle name="_21а жадваллар_Ишлаб чиқариш ва ижтимоий инфраструктурани ривожлантириш" xfId="393"/>
    <cellStyle name="_21а жадваллар_июн ойи иш урни" xfId="394"/>
    <cellStyle name="_21а жадваллар_Карор буйича 31 октябр" xfId="396"/>
    <cellStyle name="_21а жадваллар_Карор буйича 31 октябр_Quqon Dastur-311-01-05-2010" xfId="397"/>
    <cellStyle name="_21а жадваллар_Карор буйича 31 октябр_ВМ 311-01-05-2010" xfId="398"/>
    <cellStyle name="_21а жадваллар_Карор буйича охирги" xfId="399"/>
    <cellStyle name="_21а жадваллар_Касаначилик хисоботи 2009 йил" xfId="400"/>
    <cellStyle name="_21а жадваллар_Книга1" xfId="401"/>
    <cellStyle name="_21а жадваллар_Молиявий манбалар буйича хисоботлар янги 2009 йил 1-ярим йиллик" xfId="402"/>
    <cellStyle name="_21а жадваллар_ОЛТИНСОЙ 2009 йил Кишлок таракиёти йили дастурининг бажарилиши" xfId="403"/>
    <cellStyle name="_21а жадваллар_ОЛТИНСОЙ 2009 йил янги иш урин яратиш 1100 кушимча манзилли руйхат" xfId="404"/>
    <cellStyle name="_21а жадваллар_ОЛТИНСОЙ 2009 йил янги иш урин яратиш иктисодий кризис манзилли руйхат" xfId="405"/>
    <cellStyle name="_21а жадваллар_ПРОМ 2010-1чорак-жадваллар 23.03" xfId="406"/>
    <cellStyle name="_21а жадваллар_Режа булиниши" xfId="407"/>
    <cellStyle name="_21а жадваллар_СВОД.. 2010 йил ДАСТУРИ" xfId="408"/>
    <cellStyle name="_21а жадваллар_Сухроб Вилоят свод" xfId="409"/>
    <cellStyle name="_21а жадваллар_Сухроб Вилоят свод_КР_ Прогноз (4 жадвал)" xfId="410"/>
    <cellStyle name="_21а жадваллар_Тармоклар буйича хисоботлар янги 2009 йил 1-ярим йиллик" xfId="411"/>
    <cellStyle name="_21а жадваллар_Тармоклар буйича хисоботлар янги 2009 йил 9 ойлик" xfId="412"/>
    <cellStyle name="_21а жадваллар_Термиз ш" xfId="413"/>
    <cellStyle name="_21а жадваллар_Хисобот Кишлок тараккиёти ва фаровонлиги йили" xfId="414"/>
    <cellStyle name="_21а жадваллар_Янги иш ўринлари Иктисодиёт бош бошкармаси" xfId="416"/>
    <cellStyle name="_21а жадваллар_янги иш уринлари узгартирилгани охирги" xfId="415"/>
    <cellStyle name="_21а жадваллар_ЯНГИ ОБЪЕКТ ВА КЕНГАЙТИРИШ ОХИРГИСИ 1-2 ИЛОВА 2010 ДАСТУР" xfId="417"/>
    <cellStyle name="_2-илова" xfId="422"/>
    <cellStyle name="_308 форма" xfId="423"/>
    <cellStyle name="_308 форма_2009 йилда янги иш уринлари яратиш иктисодий кризис" xfId="424"/>
    <cellStyle name="_308 форма_2009 йилда янги иш уринлари яратиш иктисодий кризис манзилли руйхат" xfId="425"/>
    <cellStyle name="_308 форма_2010 ДАСТУР ЗОКИР АКАГА СОРТИРОВКА ТАСДИК" xfId="426"/>
    <cellStyle name="_308 форма_2010 ДАСТУР КФЙ ва МФЙ ТАСДИК 2" xfId="427"/>
    <cellStyle name="_308 форма_29" xfId="428"/>
    <cellStyle name="_308 форма_5-жадвал" xfId="429"/>
    <cellStyle name="_308 форма_банк вилоят" xfId="430"/>
    <cellStyle name="_308 форма_банк вилоят_Quqon Dastur-311-01-05-2010" xfId="431"/>
    <cellStyle name="_308 форма_банк вилоят_ВМ 311-01-05-2010" xfId="432"/>
    <cellStyle name="_308 форма_Бухоро вилоят Бандалик-2010" xfId="433"/>
    <cellStyle name="_308 форма_Бухоро вилоятБандалик" xfId="434"/>
    <cellStyle name="_308 форма_Бухоро вилоятБандалик-2010" xfId="435"/>
    <cellStyle name="_308 форма_Бухоро вилоятБандалик-20102" xfId="436"/>
    <cellStyle name="_308 форма_дастур копияси" xfId="437"/>
    <cellStyle name="_308 форма_Дастур формаси янги ойларга булинган вазирлик" xfId="438"/>
    <cellStyle name="_308 форма_Жиззах вилоят 1-чорак хис" xfId="439"/>
    <cellStyle name="_308 форма_Йиллик режа таксимоти" xfId="445"/>
    <cellStyle name="_308 форма_иктисодга" xfId="440"/>
    <cellStyle name="_308 форма_иктисодга_КР_ Прогноз (4 жадвал)" xfId="441"/>
    <cellStyle name="_308 форма_Иктисодиёт бошкармаси 1-чорак" xfId="442"/>
    <cellStyle name="_308 форма_Ишлаб чиқариш ва ижтимоий инфраструктурани ривожлантириш" xfId="443"/>
    <cellStyle name="_308 форма_июн ойи иш урни" xfId="444"/>
    <cellStyle name="_308 форма_Карор буйича 31 октябр" xfId="446"/>
    <cellStyle name="_308 форма_Карор буйича 31 октябр_Quqon Dastur-311-01-05-2010" xfId="447"/>
    <cellStyle name="_308 форма_Карор буйича 31 октябр_ВМ 311-01-05-2010" xfId="448"/>
    <cellStyle name="_308 форма_Карор буйича охирги" xfId="449"/>
    <cellStyle name="_308 форма_Касаначилик хисоботи 2009 йил" xfId="450"/>
    <cellStyle name="_308 форма_Книга1" xfId="451"/>
    <cellStyle name="_308 форма_Молиявий манбалар буйича хисоботлар янги 2009 йил 1-ярим йиллик" xfId="452"/>
    <cellStyle name="_308 форма_ОЛТИНСОЙ 2009 йил Кишлок таракиёти йили дастурининг бажарилиши" xfId="453"/>
    <cellStyle name="_308 форма_ОЛТИНСОЙ 2009 йил янги иш урин яратиш 1100 кушимча манзилли руйхат" xfId="454"/>
    <cellStyle name="_308 форма_ОЛТИНСОЙ 2009 йил янги иш урин яратиш иктисодий кризис манзилли руйхат" xfId="455"/>
    <cellStyle name="_308 форма_ПРОМ 2010-1чорак-жадваллар 23.03" xfId="456"/>
    <cellStyle name="_308 форма_Режа булиниши" xfId="457"/>
    <cellStyle name="_308 форма_СВОД.. 2010 йил ДАСТУРИ" xfId="458"/>
    <cellStyle name="_308 форма_Сухроб Вилоят свод" xfId="459"/>
    <cellStyle name="_308 форма_Сухроб Вилоят свод_КР_ Прогноз (4 жадвал)" xfId="460"/>
    <cellStyle name="_308 форма_Тармоклар буйича хисоботлар янги 2009 йил 1-ярим йиллик" xfId="461"/>
    <cellStyle name="_308 форма_Тармоклар буйича хисоботлар янги 2009 йил 9 ойлик" xfId="462"/>
    <cellStyle name="_308 форма_Термиз ш" xfId="463"/>
    <cellStyle name="_308 форма_Хисобот Кишлок тараккиёти ва фаровонлиги йили" xfId="464"/>
    <cellStyle name="_308 форма_Янги иш ўринлари Иктисодиёт бош бошкармаси" xfId="466"/>
    <cellStyle name="_308 форма_янги иш уринлари узгартирилгани охирги" xfId="465"/>
    <cellStyle name="_308 форма_ЯНГИ ОБЪЕКТ ВА КЕНГАЙТИРИШ ОХИРГИСИ 1-2 ИЛОВА 2010 ДАСТУР" xfId="467"/>
    <cellStyle name="_38-Ж" xfId="589"/>
    <cellStyle name="_4058-288-290" xfId="591"/>
    <cellStyle name="_5-илова 1-курс" xfId="592"/>
    <cellStyle name="_5-илова кабмин" xfId="593"/>
    <cellStyle name="_7- Банклар буйича Хоразм111" xfId="594"/>
    <cellStyle name="_9 ойлик бажарилиши" xfId="595"/>
    <cellStyle name="_9 ойлик ишга жойлаштириш хисоботлари" xfId="596"/>
    <cellStyle name="_№5-5а-5б-Озик-овкат-иссикхона-паррандачилик 2010 йил" xfId="597"/>
    <cellStyle name="_Tosh_SH_2009" xfId="598"/>
    <cellStyle name="_Tosh_SH_2009_Ўтган йилга нисбатан" xfId="599"/>
    <cellStyle name="_Акмал акага" xfId="600"/>
    <cellStyle name="_Акмал акага_2012 КХК бириктириш" xfId="601"/>
    <cellStyle name="_Андижон" xfId="602"/>
    <cellStyle name="_Андижон вилояти" xfId="603"/>
    <cellStyle name="_Андижон вилояти_выдача_2011-2015_1" xfId="604"/>
    <cellStyle name="_Андижон вилояти_выдача_2011-2015_1_Ўтган йилга нисбатан" xfId="605"/>
    <cellStyle name="_Андижон вилояти_выдача_2011-2015_1_Хоразм туман" xfId="606"/>
    <cellStyle name="_Андижон вилояти_Кредит линия-русча" xfId="607"/>
    <cellStyle name="_Андижон вилояти_Кредит линия-русча_банк вилоят ув капитал" xfId="608"/>
    <cellStyle name="_Андижон вилояти_Кредит линия-русча_Книга1" xfId="609"/>
    <cellStyle name="_Андижон вилояти_Кредит линия-русча_кредиты" xfId="610"/>
    <cellStyle name="_Андижон вилояти_Кредит линия-русча_ПРОГНОЗ И 2008-2015 125 фоизлик ОКОНЧАТЕЛЬНЫЙ" xfId="611"/>
    <cellStyle name="_Андижон вилояти_Кредит линия-русча_СВОД БАРЧА олдинги" xfId="612"/>
    <cellStyle name="_Андижон вилояти_Кредит линия-русча_СВОД БАРЧА олдинги_Ўтган йилга нисбатан" xfId="613"/>
    <cellStyle name="_Андижон вилояти_Кредит линия-русча_Хоразм туман" xfId="614"/>
    <cellStyle name="_Андижон вилояти_Прог" xfId="615"/>
    <cellStyle name="_Андижон вилояти_ПРОГНОЗ И 2008-2015 125 фоизлик ОКОНЧАТЕЛЬНЫЙ" xfId="616"/>
    <cellStyle name="_Андижон вилояти_ПРОГНОЗ И 2008-2015 125 фоизлик ОКОНЧАТЕЛЬНЫЙ_Ўтган йилга нисбатан" xfId="617"/>
    <cellStyle name="_Андижон вилояти_ПРОГНОЗ И 2008-2015 125 фоизлик ОКОНЧАТЕЛЬНЫЙ_Хоразм туман" xfId="618"/>
    <cellStyle name="_Андижон вилояти_Рес-га" xfId="619"/>
    <cellStyle name="_Андижон вилояти_Рес-га_Ўтган йилга нисбатан" xfId="620"/>
    <cellStyle name="_Андижон вилояти_СВОД БАРЧА олдинги" xfId="621"/>
    <cellStyle name="_Андижон вилояти_Ўтган йилга нисбатан" xfId="622"/>
    <cellStyle name="_Андижон вилояти_форма 01.01.2016" xfId="623"/>
    <cellStyle name="_Баркамол авлод-50-банд" xfId="629"/>
    <cellStyle name="_Баркамол авлод-50-банд_Ўтган йилга нисбатан" xfId="630"/>
    <cellStyle name="_Баркамол авлод-50-банд_Хоразм туман" xfId="631"/>
    <cellStyle name="_Баркамол авлод-57-банд" xfId="632"/>
    <cellStyle name="_Баркамол авлод-57-банд_Ўтган йилга нисбатан" xfId="633"/>
    <cellStyle name="_Баркамол авлод-57-банд_Хоразм туман" xfId="634"/>
    <cellStyle name="_Баркамол-Кабминга" xfId="635"/>
    <cellStyle name="_Баркамол-Кабминга_Ўтган йилга нисбатан" xfId="636"/>
    <cellStyle name="_Баркамол-Кабминга_Хоразм туман" xfId="637"/>
    <cellStyle name="_Бухоро" xfId="638"/>
    <cellStyle name="_Вилоят" xfId="639"/>
    <cellStyle name="_Вилоят касана12" xfId="640"/>
    <cellStyle name="_Вилоят касана12_Хизмат кўрсатиш" xfId="641"/>
    <cellStyle name="_Вилоят_таблицы-23092010-2" xfId="642"/>
    <cellStyle name="_вилоят-ОМУХТА" xfId="643"/>
    <cellStyle name="_вилоят-ОМУХТА_2010 ДАСТУР ЗОКИР АКАГА СОРТИРОВКА ТАСДИК" xfId="644"/>
    <cellStyle name="_вилоят-ОМУХТА_2010 ДАСТУР КФЙ ва МФЙ ТАСДИК 2" xfId="645"/>
    <cellStyle name="_вилоят-ОМУХТА_5-жадвал" xfId="646"/>
    <cellStyle name="_вилоят-ОМУХТА_Бухоро вилоят Бандалик-2010" xfId="647"/>
    <cellStyle name="_вилоят-ОМУХТА_Бухоро вилоятБандалик" xfId="648"/>
    <cellStyle name="_вилоят-ОМУХТА_Бухоро вилоятБандалик-2010" xfId="649"/>
    <cellStyle name="_вилоят-ОМУХТА_Бухоро вилоятБандалик-20102" xfId="650"/>
    <cellStyle name="_вилоят-ОМУХТА_выдача_2011-2015_1" xfId="651"/>
    <cellStyle name="_вилоят-ОМУХТА_выдача_2011-2015_1_Ўтган йилга нисбатан" xfId="652"/>
    <cellStyle name="_вилоят-ОМУХТА_выдача_2011-2015_1_Хоразм туман" xfId="653"/>
    <cellStyle name="_вилоят-ОМУХТА_Кредит линия-русча" xfId="654"/>
    <cellStyle name="_вилоят-ОМУХТА_Кредит линия-русча_банк вилоят ув капитал" xfId="655"/>
    <cellStyle name="_вилоят-ОМУХТА_Кредит линия-русча_Книга1" xfId="656"/>
    <cellStyle name="_вилоят-ОМУХТА_Кредит линия-русча_кредиты" xfId="657"/>
    <cellStyle name="_вилоят-ОМУХТА_Кредит линия-русча_ПРОГНОЗ И 2008-2015 125 фоизлик ОКОНЧАТЕЛЬНЫЙ" xfId="658"/>
    <cellStyle name="_вилоят-ОМУХТА_Кредит линия-русча_СВОД БАРЧА олдинги" xfId="659"/>
    <cellStyle name="_вилоят-ОМУХТА_Кредит линия-русча_СВОД БАРЧА олдинги_Ўтган йилга нисбатан" xfId="660"/>
    <cellStyle name="_вилоят-ОМУХТА_Кредит линия-русча_Хоразм туман" xfId="661"/>
    <cellStyle name="_вилоят-ОМУХТА_Прог" xfId="662"/>
    <cellStyle name="_вилоят-ОМУХТА_ПРОГНОЗ И 2008-2015 125 фоизлик ОКОНЧАТЕЛЬНЫЙ" xfId="663"/>
    <cellStyle name="_вилоят-ОМУХТА_ПРОГНОЗ И 2008-2015 125 фоизлик ОКОНЧАТЕЛЬНЫЙ_Ўтган йилга нисбатан" xfId="664"/>
    <cellStyle name="_вилоят-ОМУХТА_ПРОГНОЗ И 2008-2015 125 фоизлик ОКОНЧАТЕЛЬНЫЙ_Хоразм туман" xfId="665"/>
    <cellStyle name="_вилоят-ОМУХТА_Рес-га" xfId="666"/>
    <cellStyle name="_вилоят-ОМУХТА_Рес-га_Ўтган йилга нисбатан" xfId="667"/>
    <cellStyle name="_вилоят-ОМУХТА_СВОД БАРЧА олдинги" xfId="668"/>
    <cellStyle name="_вилоят-ОМУХТА_СВОД.. 2010 йил ДАСТУРИ" xfId="669"/>
    <cellStyle name="_вилоят-ОМУХТА_Ўтган йилга нисбатан" xfId="670"/>
    <cellStyle name="_вилоят-ОМУХТА_форма 01.01.2016" xfId="671"/>
    <cellStyle name="_вилоят-ОМУХТА_ЯНГИ ОБЪЕКТ ВА КЕНГАЙТИРИШ ОХИРГИСИ 1-2 ИЛОВА 2010 ДАСТУР" xfId="672"/>
    <cellStyle name="_ДАСТУР макет" xfId="803"/>
    <cellStyle name="_ДАСТУР макет_2009 йилда янги иш уринлари яратиш иктисодий кризис" xfId="804"/>
    <cellStyle name="_ДАСТУР макет_2009 йилда янги иш уринлари яратиш иктисодий кризис манзилли руйхат" xfId="805"/>
    <cellStyle name="_ДАСТУР макет_2010 ДАСТУР ЗОКИР АКАГА СОРТИРОВКА ТАСДИК" xfId="806"/>
    <cellStyle name="_ДАСТУР макет_2010 ДАСТУР КФЙ ва МФЙ ТАСДИК 2" xfId="807"/>
    <cellStyle name="_ДАСТУР макет_29" xfId="808"/>
    <cellStyle name="_ДАСТУР макет_5-жадвал" xfId="809"/>
    <cellStyle name="_ДАСТУР макет_банк вилоят" xfId="810"/>
    <cellStyle name="_ДАСТУР макет_банк вилоят_Quqon Dastur-311-01-05-2010" xfId="811"/>
    <cellStyle name="_ДАСТУР макет_банк вилоят_ВМ 311-01-05-2010" xfId="812"/>
    <cellStyle name="_ДАСТУР макет_Бухоро вилоят Бандалик-2010" xfId="813"/>
    <cellStyle name="_ДАСТУР макет_Бухоро вилоятБандалик" xfId="814"/>
    <cellStyle name="_ДАСТУР макет_Бухоро вилоятБандалик-2010" xfId="815"/>
    <cellStyle name="_ДАСТУР макет_Бухоро вилоятБандалик-20102" xfId="816"/>
    <cellStyle name="_ДАСТУР макет_дастур копияси" xfId="817"/>
    <cellStyle name="_ДАСТУР макет_Дастур формаси янги ойларга булинган вазирлик" xfId="818"/>
    <cellStyle name="_ДАСТУР макет_Жиззах вилоят 1-чорак хис" xfId="819"/>
    <cellStyle name="_ДАСТУР макет_Йиллик режа таксимоти" xfId="825"/>
    <cellStyle name="_ДАСТУР макет_иктисодга" xfId="820"/>
    <cellStyle name="_ДАСТУР макет_иктисодга_КР_ Прогноз (4 жадвал)" xfId="821"/>
    <cellStyle name="_ДАСТУР макет_Иктисодиёт бошкармаси 1-чорак" xfId="822"/>
    <cellStyle name="_ДАСТУР макет_Ишлаб чиқариш ва ижтимоий инфраструктурани ривожлантириш" xfId="823"/>
    <cellStyle name="_ДАСТУР макет_июн ойи иш урни" xfId="824"/>
    <cellStyle name="_ДАСТУР макет_Карор буйича 31 октябр" xfId="826"/>
    <cellStyle name="_ДАСТУР макет_Карор буйича 31 октябр_Quqon Dastur-311-01-05-2010" xfId="827"/>
    <cellStyle name="_ДАСТУР макет_Карор буйича 31 октябр_ВМ 311-01-05-2010" xfId="828"/>
    <cellStyle name="_ДАСТУР макет_Карор буйича охирги" xfId="829"/>
    <cellStyle name="_ДАСТУР макет_Касаначилик хисоботи 2009 йил" xfId="830"/>
    <cellStyle name="_ДАСТУР макет_Книга1" xfId="831"/>
    <cellStyle name="_ДАСТУР макет_Молиявий манбалар буйича хисоботлар янги 2009 йил 1-ярим йиллик" xfId="832"/>
    <cellStyle name="_ДАСТУР макет_ОЛТИНСОЙ 2009 йил Кишлок таракиёти йили дастурининг бажарилиши" xfId="833"/>
    <cellStyle name="_ДАСТУР макет_ОЛТИНСОЙ 2009 йил янги иш урин яратиш 1100 кушимча манзилли руйхат" xfId="834"/>
    <cellStyle name="_ДАСТУР макет_ОЛТИНСОЙ 2009 йил янги иш урин яратиш иктисодий кризис манзилли руйхат" xfId="835"/>
    <cellStyle name="_ДАСТУР макет_ПРОМ 2010-1чорак-жадваллар 23.03" xfId="836"/>
    <cellStyle name="_ДАСТУР макет_Режа булиниши" xfId="837"/>
    <cellStyle name="_ДАСТУР макет_СВОД.. 2010 йил ДАСТУРИ" xfId="838"/>
    <cellStyle name="_ДАСТУР макет_Сухроб Вилоят свод" xfId="839"/>
    <cellStyle name="_ДАСТУР макет_Сухроб Вилоят свод_КР_ Прогноз (4 жадвал)" xfId="840"/>
    <cellStyle name="_ДАСТУР макет_Тармоклар буйича хисоботлар янги 2009 йил 1-ярим йиллик" xfId="841"/>
    <cellStyle name="_ДАСТУР макет_Тармоклар буйича хисоботлар янги 2009 йил 9 ойлик" xfId="842"/>
    <cellStyle name="_ДАСТУР макет_Термиз ш" xfId="843"/>
    <cellStyle name="_ДАСТУР макет_Хисобот Кишлок тараккиёти ва фаровонлиги йили" xfId="844"/>
    <cellStyle name="_ДАСТУР макет_Янги иш ўринлари Иктисодиёт бош бошкармаси" xfId="846"/>
    <cellStyle name="_ДАСТУР макет_янги иш уринлари узгартирилгани охирги" xfId="845"/>
    <cellStyle name="_ДАСТУР макет_ЯНГИ ОБЪЕКТ ВА КЕНГАЙТИРИШ ОХИРГИСИ 1-2 ИЛОВА 2010 ДАСТУР" xfId="847"/>
    <cellStyle name="_ДАСТУР обл план 2007-09" xfId="848"/>
    <cellStyle name="_ДАСТУР обл план 2007-09_2009 йилда янги иш уринлари яратиш иктисодий кризис" xfId="849"/>
    <cellStyle name="_ДАСТУР обл план 2007-09_2009 йилда янги иш уринлари яратиш иктисодий кризис манзилли руйхат" xfId="850"/>
    <cellStyle name="_ДАСТУР обл план 2007-09_2010 ДАСТУР ЗОКИР АКАГА СОРТИРОВКА ТАСДИК" xfId="851"/>
    <cellStyle name="_ДАСТУР обл план 2007-09_2010 ДАСТУР КФЙ ва МФЙ ТАСДИК 2" xfId="852"/>
    <cellStyle name="_ДАСТУР обл план 2007-09_29" xfId="853"/>
    <cellStyle name="_ДАСТУР обл план 2007-09_5-жадвал" xfId="854"/>
    <cellStyle name="_ДАСТУР обл план 2007-09_банк вилоят" xfId="855"/>
    <cellStyle name="_ДАСТУР обл план 2007-09_банк вилоят_Quqon Dastur-311-01-05-2010" xfId="856"/>
    <cellStyle name="_ДАСТУР обл план 2007-09_банк вилоят_ВМ 311-01-05-2010" xfId="857"/>
    <cellStyle name="_ДАСТУР обл план 2007-09_Бухоро вилоят Бандалик-2010" xfId="858"/>
    <cellStyle name="_ДАСТУР обл план 2007-09_Бухоро вилоятБандалик" xfId="859"/>
    <cellStyle name="_ДАСТУР обл план 2007-09_Бухоро вилоятБандалик-2010" xfId="860"/>
    <cellStyle name="_ДАСТУР обл план 2007-09_Бухоро вилоятБандалик-20102" xfId="861"/>
    <cellStyle name="_ДАСТУР обл план 2007-09_дастур копияси" xfId="862"/>
    <cellStyle name="_ДАСТУР обл план 2007-09_Дастур формаси янги ойларга булинган вазирлик" xfId="863"/>
    <cellStyle name="_ДАСТУР обл план 2007-09_Жиззах вилоят 1-чорак хис" xfId="864"/>
    <cellStyle name="_ДАСТУР обл план 2007-09_Йиллик режа таксимоти" xfId="870"/>
    <cellStyle name="_ДАСТУР обл план 2007-09_иктисодга" xfId="865"/>
    <cellStyle name="_ДАСТУР обл план 2007-09_иктисодга_КР_ Прогноз (4 жадвал)" xfId="866"/>
    <cellStyle name="_ДАСТУР обл план 2007-09_Иктисодиёт бошкармаси 1-чорак" xfId="867"/>
    <cellStyle name="_ДАСТУР обл план 2007-09_Ишлаб чиқариш ва ижтимоий инфраструктурани ривожлантириш" xfId="868"/>
    <cellStyle name="_ДАСТУР обл план 2007-09_июн ойи иш урни" xfId="869"/>
    <cellStyle name="_ДАСТУР обл план 2007-09_Карор буйича 31 октябр" xfId="871"/>
    <cellStyle name="_ДАСТУР обл план 2007-09_Карор буйича 31 октябр_Quqon Dastur-311-01-05-2010" xfId="872"/>
    <cellStyle name="_ДАСТУР обл план 2007-09_Карор буйича 31 октябр_ВМ 311-01-05-2010" xfId="873"/>
    <cellStyle name="_ДАСТУР обл план 2007-09_Карор буйича охирги" xfId="874"/>
    <cellStyle name="_ДАСТУР обл план 2007-09_Касаначилик хисоботи 2009 йил" xfId="875"/>
    <cellStyle name="_ДАСТУР обл план 2007-09_Книга1" xfId="876"/>
    <cellStyle name="_ДАСТУР обл план 2007-09_Молиявий манбалар буйича хисоботлар янги 2009 йил 1-ярим йиллик" xfId="877"/>
    <cellStyle name="_ДАСТУР обл план 2007-09_ОЛТИНСОЙ 2009 йил Кишлок таракиёти йили дастурининг бажарилиши" xfId="878"/>
    <cellStyle name="_ДАСТУР обл план 2007-09_ОЛТИНСОЙ 2009 йил янги иш урин яратиш 1100 кушимча манзилли руйхат" xfId="879"/>
    <cellStyle name="_ДАСТУР обл план 2007-09_ОЛТИНСОЙ 2009 йил янги иш урин яратиш иктисодий кризис манзилли руйхат" xfId="880"/>
    <cellStyle name="_ДАСТУР обл план 2007-09_ПРОМ 2010-1чорак-жадваллар 23.03" xfId="881"/>
    <cellStyle name="_ДАСТУР обл план 2007-09_Режа булиниши" xfId="882"/>
    <cellStyle name="_ДАСТУР обл план 2007-09_СВОД.. 2010 йил ДАСТУРИ" xfId="883"/>
    <cellStyle name="_ДАСТУР обл план 2007-09_Сухроб Вилоят свод" xfId="884"/>
    <cellStyle name="_ДАСТУР обл план 2007-09_Сухроб Вилоят свод_КР_ Прогноз (4 жадвал)" xfId="885"/>
    <cellStyle name="_ДАСТУР обл план 2007-09_Тармоклар буйича хисоботлар янги 2009 йил 1-ярим йиллик" xfId="886"/>
    <cellStyle name="_ДАСТУР обл план 2007-09_Тармоклар буйича хисоботлар янги 2009 йил 9 ойлик" xfId="887"/>
    <cellStyle name="_ДАСТУР обл план 2007-09_Термиз ш" xfId="888"/>
    <cellStyle name="_ДАСТУР обл план 2007-09_Хисобот Кишлок тараккиёти ва фаровонлиги йили" xfId="889"/>
    <cellStyle name="_ДАСТУР обл план 2007-09_Янги иш ўринлари Иктисодиёт бош бошкармаси" xfId="891"/>
    <cellStyle name="_ДАСТУР обл план 2007-09_янги иш уринлари узгартирилгани охирги" xfId="890"/>
    <cellStyle name="_ДАСТУР обл план 2007-09_ЯНГИ ОБЪЕКТ ВА КЕНГАЙТИРИШ ОХИРГИСИ 1-2 ИЛОВА 2010 ДАСТУР" xfId="892"/>
    <cellStyle name="_Дастур формаси янги ойларга булинган вазирлик" xfId="893"/>
    <cellStyle name="_Ёкиб ака чораклик" xfId="899"/>
    <cellStyle name="_Ёкиб ака чораклик_2012 КХК бириктириш" xfId="900"/>
    <cellStyle name="_жадваллар" xfId="901"/>
    <cellStyle name="_Жиззах" xfId="902"/>
    <cellStyle name="_Жиззах_2009 йилда янги иш уринлари яратиш иктисодий кризис" xfId="907"/>
    <cellStyle name="_Жиззах_2009 йилда янги иш уринлари яратиш иктисодий кризис манзилли руйхат" xfId="908"/>
    <cellStyle name="_Жиззах_2010 ДАСТУР ЗОКИР АКАГА СОРТИРОВКА ТАСДИК" xfId="909"/>
    <cellStyle name="_Жиззах_2010 ДАСТУР КФЙ ва МФЙ ТАСДИК 2" xfId="910"/>
    <cellStyle name="_Жиззах_29" xfId="911"/>
    <cellStyle name="_Жиззах_5-жадвал" xfId="912"/>
    <cellStyle name="_Жиззах_банк вилоят" xfId="913"/>
    <cellStyle name="_Жиззах_банк вилоят_Quqon Dastur-311-01-05-2010" xfId="914"/>
    <cellStyle name="_Жиззах_банк вилоят_ВМ 311-01-05-2010" xfId="915"/>
    <cellStyle name="_Жиззах_Бухоро вилоят Бандалик-2010" xfId="916"/>
    <cellStyle name="_Жиззах_Бухоро вилоятБандалик" xfId="917"/>
    <cellStyle name="_Жиззах_Бухоро вилоятБандалик-2010" xfId="918"/>
    <cellStyle name="_Жиззах_Бухоро вилоятБандалик-20102" xfId="919"/>
    <cellStyle name="_Жиззах_дастур копияси" xfId="920"/>
    <cellStyle name="_Жиззах_Дастур формаси янги ойларга булинган вазирлик" xfId="921"/>
    <cellStyle name="_Жиззах_Жиззах вилоят 1-чорак хис" xfId="922"/>
    <cellStyle name="_Жиззах_Йиллик режа таксимоти" xfId="928"/>
    <cellStyle name="_Жиззах_иктисодга" xfId="923"/>
    <cellStyle name="_Жиззах_иктисодга_КР_ Прогноз (4 жадвал)" xfId="924"/>
    <cellStyle name="_Жиззах_Иктисодиёт бошкармаси 1-чорак" xfId="925"/>
    <cellStyle name="_Жиззах_Ишлаб чиқариш ва ижтимоий инфраструктурани ривожлантириш" xfId="926"/>
    <cellStyle name="_Жиззах_июн ойи иш урни" xfId="927"/>
    <cellStyle name="_Жиззах_Карор буйича 31 октябр" xfId="929"/>
    <cellStyle name="_Жиззах_Карор буйича 31 октябр_Quqon Dastur-311-01-05-2010" xfId="930"/>
    <cellStyle name="_Жиззах_Карор буйича 31 октябр_ВМ 311-01-05-2010" xfId="931"/>
    <cellStyle name="_Жиззах_Карор буйича охирги" xfId="932"/>
    <cellStyle name="_Жиззах_Касаначилик хисоботи 2009 йил" xfId="933"/>
    <cellStyle name="_Жиззах_Книга1" xfId="934"/>
    <cellStyle name="_Жиззах_Молиявий манбалар буйича хисоботлар янги 2009 йил 1-ярим йиллик" xfId="935"/>
    <cellStyle name="_Жиззах_ОЛТИНСОЙ 2009 йил Кишлок таракиёти йили дастурининг бажарилиши" xfId="936"/>
    <cellStyle name="_Жиззах_ОЛТИНСОЙ 2009 йил янги иш урин яратиш 1100 кушимча манзилли руйхат" xfId="937"/>
    <cellStyle name="_Жиззах_ОЛТИНСОЙ 2009 йил янги иш урин яратиш иктисодий кризис манзилли руйхат" xfId="938"/>
    <cellStyle name="_Жиззах_ПРОМ 2010-1чорак-жадваллар 23.03" xfId="939"/>
    <cellStyle name="_Жиззах_Режа булиниши" xfId="940"/>
    <cellStyle name="_Жиззах_СВОД.. 2010 йил ДАСТУРИ" xfId="941"/>
    <cellStyle name="_Жиззах_Сухроб Вилоят свод" xfId="942"/>
    <cellStyle name="_Жиззах_Сухроб Вилоят свод_КР_ Прогноз (4 жадвал)" xfId="943"/>
    <cellStyle name="_Жиззах_Тармоклар буйича хисоботлар янги 2009 йил 1-ярим йиллик" xfId="944"/>
    <cellStyle name="_Жиззах_Тармоклар буйича хисоботлар янги 2009 йил 9 ойлик" xfId="945"/>
    <cellStyle name="_Жиззах_Термиз ш" xfId="946"/>
    <cellStyle name="_Жиззах_Хисобот Кишлок тараккиёти ва фаровонлиги йили" xfId="947"/>
    <cellStyle name="_Жиззах_Янги иш ўринлари Иктисодиёт бош бошкармаси" xfId="949"/>
    <cellStyle name="_Жиззах_янги иш уринлари узгартирилгани охирги" xfId="948"/>
    <cellStyle name="_Жиззах_ЯНГИ ОБЪЕКТ ВА КЕНГАЙТИРИШ ОХИРГИСИ 1-2 ИЛОВА 2010 ДАСТУР" xfId="950"/>
    <cellStyle name="_иктисодга" xfId="951"/>
    <cellStyle name="_Ишлаб чиқариш ва ижтимоий инфраструктурани ривожлантириш" xfId="960"/>
    <cellStyle name="_Кабминга" xfId="973"/>
    <cellStyle name="_Кабминга_Ўтган йилга нисбатан" xfId="974"/>
    <cellStyle name="_Кабминга_Хоразм туман" xfId="975"/>
    <cellStyle name="_Касаначи 4 ой" xfId="992"/>
    <cellStyle name="_Касаначи 4 ой_2012 КХК бириктириш" xfId="993"/>
    <cellStyle name="_Касаначилик хисоботи 2009 йил" xfId="994"/>
    <cellStyle name="_Касбга ўқитиш 2012 1 октябр" xfId="999"/>
    <cellStyle name="_Касбга ўқитиш 2012 1 октябр_Бандлик" xfId="1000"/>
    <cellStyle name="_Касбга ўқитиш 2012 1 октябр_Бандлик -итог 2012 год+" xfId="1001"/>
    <cellStyle name="_Касбга ўқитиш 2012 1 октябр_Бандлик -итог 2013 год март" xfId="1002"/>
    <cellStyle name="_Касбга ўқитиш 2012 1 октябр_Бандлик -итог 2013 год январ" xfId="1003"/>
    <cellStyle name="_Кашкадарё" xfId="1004"/>
    <cellStyle name="_Кашкадарё_2009 йилда янги иш уринлари яратиш иктисодий кризис" xfId="1005"/>
    <cellStyle name="_Кашкадарё_2009 йилда янги иш уринлари яратиш иктисодий кризис манзилли руйхат" xfId="1006"/>
    <cellStyle name="_Кашкадарё_2010 ДАСТУР ЗОКИР АКАГА СОРТИРОВКА ТАСДИК" xfId="1007"/>
    <cellStyle name="_Кашкадарё_2010 ДАСТУР КФЙ ва МФЙ ТАСДИК 2" xfId="1008"/>
    <cellStyle name="_Кашкадарё_29" xfId="1009"/>
    <cellStyle name="_Кашкадарё_5-жадвал" xfId="1010"/>
    <cellStyle name="_Кашкадарё_банк вилоят" xfId="1011"/>
    <cellStyle name="_Кашкадарё_банк вилоят_Quqon Dastur-311-01-05-2010" xfId="1012"/>
    <cellStyle name="_Кашкадарё_банк вилоят_ВМ 311-01-05-2010" xfId="1013"/>
    <cellStyle name="_Кашкадарё_Бухоро вилоят Бандалик-2010" xfId="1014"/>
    <cellStyle name="_Кашкадарё_Бухоро вилоятБандалик" xfId="1015"/>
    <cellStyle name="_Кашкадарё_Бухоро вилоятБандалик-2010" xfId="1016"/>
    <cellStyle name="_Кашкадарё_Бухоро вилоятБандалик-20102" xfId="1017"/>
    <cellStyle name="_Кашкадарё_дастур копияси" xfId="1018"/>
    <cellStyle name="_Кашкадарё_Дастур формаси янги ойларга булинган вазирлик" xfId="1019"/>
    <cellStyle name="_Кашкадарё_Жиззах вилоят 1-чорак хис" xfId="1020"/>
    <cellStyle name="_Кашкадарё_Йиллик режа таксимоти" xfId="1026"/>
    <cellStyle name="_Кашкадарё_иктисодга" xfId="1021"/>
    <cellStyle name="_Кашкадарё_иктисодга_КР_ Прогноз (4 жадвал)" xfId="1022"/>
    <cellStyle name="_Кашкадарё_Иктисодиёт бошкармаси 1-чорак" xfId="1023"/>
    <cellStyle name="_Кашкадарё_Ишлаб чиқариш ва ижтимоий инфраструктурани ривожлантириш" xfId="1024"/>
    <cellStyle name="_Кашкадарё_июн ойи иш урни" xfId="1025"/>
    <cellStyle name="_Кашкадарё_Карор буйича 31 октябр" xfId="1027"/>
    <cellStyle name="_Кашкадарё_Карор буйича 31 октябр_Quqon Dastur-311-01-05-2010" xfId="1028"/>
    <cellStyle name="_Кашкадарё_Карор буйича 31 октябр_ВМ 311-01-05-2010" xfId="1029"/>
    <cellStyle name="_Кашкадарё_Карор буйича охирги" xfId="1030"/>
    <cellStyle name="_Кашкадарё_Касаначилик хисоботи 2009 йил" xfId="1031"/>
    <cellStyle name="_Кашкадарё_Книга1" xfId="1032"/>
    <cellStyle name="_Кашкадарё_Молиявий манбалар буйича хисоботлар янги 2009 йил 1-ярим йиллик" xfId="1033"/>
    <cellStyle name="_Кашкадарё_ОЛТИНСОЙ 2009 йил Кишлок таракиёти йили дастурининг бажарилиши" xfId="1034"/>
    <cellStyle name="_Кашкадарё_ОЛТИНСОЙ 2009 йил янги иш урин яратиш 1100 кушимча манзилли руйхат" xfId="1035"/>
    <cellStyle name="_Кашкадарё_ОЛТИНСОЙ 2009 йил янги иш урин яратиш иктисодий кризис манзилли руйхат" xfId="1036"/>
    <cellStyle name="_Кашкадарё_ПРОМ 2010-1чорак-жадваллар 23.03" xfId="1037"/>
    <cellStyle name="_Кашкадарё_Режа булиниши" xfId="1038"/>
    <cellStyle name="_Кашкадарё_СВОД.. 2010 йил ДАСТУРИ" xfId="1039"/>
    <cellStyle name="_Кашкадарё_Сухроб Вилоят свод" xfId="1040"/>
    <cellStyle name="_Кашкадарё_Сухроб Вилоят свод_КР_ Прогноз (4 жадвал)" xfId="1041"/>
    <cellStyle name="_Кашкадарё_Тармоклар буйича хисоботлар янги 2009 йил 1-ярим йиллик" xfId="1042"/>
    <cellStyle name="_Кашкадарё_Тармоклар буйича хисоботлар янги 2009 йил 9 ойлик" xfId="1043"/>
    <cellStyle name="_Кашкадарё_Термиз ш" xfId="1044"/>
    <cellStyle name="_Кашкадарё_Хисобот Кишлок тараккиёти ва фаровонлиги йили" xfId="1045"/>
    <cellStyle name="_Кашкадарё_Янги иш ўринлари Иктисодиёт бош бошкармаси" xfId="1047"/>
    <cellStyle name="_Кашкадарё_янги иш уринлари узгартирилгани охирги" xfId="1046"/>
    <cellStyle name="_Кашкадарё_ЯНГИ ОБЪЕКТ ВА КЕНГАЙТИРИШ ОХИРГИСИ 1-2 ИЛОВА 2010 ДАСТУР" xfId="1048"/>
    <cellStyle name="_кварталиктисод+" xfId="1049"/>
    <cellStyle name="_кварталиктисод+_2012 КХК бириктириш" xfId="1050"/>
    <cellStyle name="_кишлокка ажратилган кредитлар  NEW" xfId="1051"/>
    <cellStyle name="_кишлокка ажратилган кредитлар  NEW_2010 ДАСТУР ЗОКИР АКАГА СОРТИРОВКА ТАСДИК" xfId="1052"/>
    <cellStyle name="_кишлокка ажратилган кредитлар  NEW_2010 ДАСТУР ЗОКИР АКАГА СОРТИРОВКА ТАСДИК_таблицы-23092010-2" xfId="1053"/>
    <cellStyle name="_кишлокка ажратилган кредитлар  NEW_2010 ДАСТУР КФЙ ва МФЙ ТАСДИК 2" xfId="1054"/>
    <cellStyle name="_кишлокка ажратилган кредитлар  NEW_2010 ДАСТУР КФЙ ва МФЙ ТАСДИК 2_таблицы-23092010-2" xfId="1055"/>
    <cellStyle name="_кишлокка ажратилган кредитлар  NEW_2012 КХК бириктириш" xfId="1056"/>
    <cellStyle name="_кишлокка ажратилган кредитлар  NEW_приложения к Порядку-170210г-Овариант-узб" xfId="1057"/>
    <cellStyle name="_кишлокка ажратилган кредитлар  NEW_приложения к Порядку-170210г-Овариант-узб_таблицы-23092010-2" xfId="1058"/>
    <cellStyle name="_кишлокка ажратилган кредитлар  NEW_СВОД.. 2010 йил ДАСТУРИ" xfId="1059"/>
    <cellStyle name="_кишлокка ажратилган кредитлар  NEW_СВОД.. 2010 йил ДАСТУРИ_таблицы-23092010-2" xfId="1060"/>
    <cellStyle name="_кишлокка ажратилган кредитлар  NEW_таблицы-23092010-2" xfId="1061"/>
    <cellStyle name="_кишлокка ажратилган кредитлар  NEW_ЯНГИ ОБЪЕКТ ВА КЕНГАЙТИРИШ ОХИРГИСИ 1-2 ИЛОВА 2010 ДАСТУР" xfId="1062"/>
    <cellStyle name="_кишлокка ажратилган кредитлар  NEW_ЯНГИ ОБЪЕКТ ВА КЕНГАЙТИРИШ ОХИРГИСИ 1-2 ИЛОВА 2010 ДАСТУР_таблицы-23092010-2" xfId="1063"/>
    <cellStyle name="_Книга1" xfId="1064"/>
    <cellStyle name="_Книга1_Дастур бажарилиши 01.05.2013 йил холатига" xfId="1069"/>
    <cellStyle name="_Книга3" xfId="1070"/>
    <cellStyle name="_Комплекс Дастури (24-38)" xfId="1071"/>
    <cellStyle name="_Комплекс Дастури (24-38)_2012 КХК бириктириш" xfId="1072"/>
    <cellStyle name="_Копия Иктисод формалари о" xfId="1073"/>
    <cellStyle name="_Копия Иктисод формалари о_�����-041009" xfId="1074"/>
    <cellStyle name="_Копия Иктисод формалари о_�����-041009_2012 КХК бириктириш" xfId="1075"/>
    <cellStyle name="_Копия Иктисод формалари о_�����-041009_таблицы-23092010-2" xfId="1076"/>
    <cellStyle name="_Копия Иктисод формалари о_2009 йилда янги иш уринлари яратиш иктисодий кризис" xfId="1077"/>
    <cellStyle name="_Копия Иктисод формалари о_2009 йилда янги иш уринлари яратиш иктисодий кризис манзилли руйхат" xfId="1078"/>
    <cellStyle name="_Копия Иктисод формалари о_2009 йилда янги иш уринлари яратиш иктисодий кризис манзилли руйхат_таблицы-23092010-2" xfId="1079"/>
    <cellStyle name="_Копия Иктисод формалари о_2009 йилда янги иш уринлари яратиш иктисодий кризис_таблицы-23092010-2" xfId="1080"/>
    <cellStyle name="_Копия Иктисод формалари о_2010 ДАСТУР ЗОКИР АКАГА СОРТИРОВКА ТАСДИК" xfId="1081"/>
    <cellStyle name="_Копия Иктисод формалари о_2010 ДАСТУР ЗОКИР АКАГА СОРТИРОВКА ТАСДИК_таблицы-23092010-2" xfId="1082"/>
    <cellStyle name="_Копия Иктисод формалари о_2010 ДАСТУР КФЙ ва МФЙ ТАСДИК 2" xfId="1083"/>
    <cellStyle name="_Копия Иктисод формалари о_2010 ДАСТУР КФЙ ва МФЙ ТАСДИК 2_таблицы-23092010-2" xfId="1084"/>
    <cellStyle name="_Копия Иктисод формалари о_2010 йил дастур кфй ва мфй кесимида" xfId="1085"/>
    <cellStyle name="_Копия Иктисод формалари о_2010 йил дастур кфй ва мфй кесимида_2012 КХК бириктириш" xfId="1086"/>
    <cellStyle name="_Копия Иктисод формалари о_2010 йил дастур кфй ва мфй кесимида_таблицы-23092010-2" xfId="1087"/>
    <cellStyle name="_Копия Иктисод формалари о_2010 йил дастур охирги" xfId="1088"/>
    <cellStyle name="_Копия Иктисод формалари о_2010 йил дастур охирги вариант" xfId="1089"/>
    <cellStyle name="_Копия Иктисод формалари о_2010 йил дастур охирги вариант_2012 КХК бириктириш" xfId="1090"/>
    <cellStyle name="_Копия Иктисод формалари о_2010 йил дастур охирги вариант_таблицы-23092010-2" xfId="1091"/>
    <cellStyle name="_Копия Иктисод формалари о_2010 йил дастур охирги_таблицы-23092010-2" xfId="1092"/>
    <cellStyle name="_Копия Иктисод формалари о_2012 КХК бириктириш" xfId="1093"/>
    <cellStyle name="_Копия Иктисод формалари о_2014-манзилли дастур-форма" xfId="1094"/>
    <cellStyle name="_Копия Иктисод формалари о_5-жадвал" xfId="1095"/>
    <cellStyle name="_Копия Иктисод формалари о_5-жадвал_2012 КХК бириктириш" xfId="1096"/>
    <cellStyle name="_Копия Иктисод формалари о_АБЛУХАЛИДАН ОЛИНГАН БИРИКТИРИШ ЖАДВАЛИ" xfId="1097"/>
    <cellStyle name="_Копия Иктисод формалари о_АБЛУХАЛИДАН ОЛИНГАН БИРИКТИРИШ ЖАДВАЛИ_2012 КХК бириктириш" xfId="1098"/>
    <cellStyle name="_Копия Иктисод формалари о_Ангор тумани" xfId="1099"/>
    <cellStyle name="_Копия Иктисод формалари о_Ангор тумани_2012 КХК бириктириш" xfId="1100"/>
    <cellStyle name="_Копия Иктисод формалари о_Ангор тумани_таблицы-23092010-2" xfId="1101"/>
    <cellStyle name="_Копия Иктисод формалари о_Бухоро вилоят Бандалик-2010" xfId="1102"/>
    <cellStyle name="_Копия Иктисод формалари о_Бухоро вилоят Бандалик-2010_2012 КХК бириктириш" xfId="1103"/>
    <cellStyle name="_Копия Иктисод формалари о_Бухоро вилоятБандалик" xfId="1104"/>
    <cellStyle name="_Копия Иктисод формалари о_Бухоро вилоятБандалик_2012 КХК бириктириш" xfId="1105"/>
    <cellStyle name="_Копия Иктисод формалари о_Бухоро вилоятБандалик-2010" xfId="1106"/>
    <cellStyle name="_Копия Иктисод формалари о_Бухоро вилоятБандалик-2010_2012 КХК бириктириш" xfId="1107"/>
    <cellStyle name="_Копия Иктисод формалари о_Бухоро вилоятБандалик-20102" xfId="1108"/>
    <cellStyle name="_Копия Иктисод формалари о_Бухоро вилоятБандалик-20102_2012 КХК бириктириш" xfId="1109"/>
    <cellStyle name="_Копия Иктисод формалари о_Бухоро тумани 2010 йил дастури" xfId="1110"/>
    <cellStyle name="_Копия Иктисод формалари о_Бухоро тумани 2010 йил дастури_2012 КХК бириктириш" xfId="1111"/>
    <cellStyle name="_Копия Иктисод формалари о_Вилоят ФОРМА манзилли рўйхат" xfId="1112"/>
    <cellStyle name="_Копия Иктисод формалари о_Вилоят ФОРМА манзилли рўйхат_2012 КХК бириктириш" xfId="1113"/>
    <cellStyle name="_Копия Иктисод формалари о_дастур копияси" xfId="1114"/>
    <cellStyle name="_Копия Иктисод формалари о_дастур копияси_таблицы-23092010-2" xfId="1115"/>
    <cellStyle name="_Копия Иктисод формалари о_Дастур формалари 2010" xfId="1116"/>
    <cellStyle name="_Копия Иктисод формалари о_Дастур формалари 2010_2012 КХК бириктириш" xfId="1117"/>
    <cellStyle name="_Копия Иктисод формалари о_Дастур формалари 2010_таблицы-23092010-2" xfId="1118"/>
    <cellStyle name="_Копия Иктисод формалари о_КК дастур 041009" xfId="1119"/>
    <cellStyle name="_Копия Иктисод формалари о_КК дастур 041009_2012 КХК бириктириш" xfId="1120"/>
    <cellStyle name="_Копия Иктисод формалари о_КК дастур 041009_таблицы-23092010-2" xfId="1121"/>
    <cellStyle name="_Копия Иктисод формалари о_ККР формалар-2" xfId="1122"/>
    <cellStyle name="_Копия Иктисод формалари о_ККР формалар-2_таблицы-23092010-2" xfId="1123"/>
    <cellStyle name="_Копия Иктисод формалари о_Нам дастур 2009-2012 (ўзбек)" xfId="1124"/>
    <cellStyle name="_Копия Иктисод формалари о_Нам дастур 2009-2012 (ўзбек)_2010 ДАСТУР ЗОКИР АКАГА СОРТИРОВКА ТАСДИК" xfId="1125"/>
    <cellStyle name="_Копия Иктисод формалари о_Нам дастур 2009-2012 (ўзбек)_2010 ДАСТУР ЗОКИР АКАГА СОРТИРОВКА ТАСДИК_таблицы-23092010-2" xfId="1126"/>
    <cellStyle name="_Копия Иктисод формалари о_Нам дастур 2009-2012 (ўзбек)_2010 ДАСТУР КФЙ ва МФЙ ТАСДИК 2" xfId="1127"/>
    <cellStyle name="_Копия Иктисод формалари о_Нам дастур 2009-2012 (ўзбек)_2010 ДАСТУР КФЙ ва МФЙ ТАСДИК 2_таблицы-23092010-2" xfId="1128"/>
    <cellStyle name="_Копия Иктисод формалари о_Нам дастур 2009-2012 (ўзбек)_2012 КХК бириктириш" xfId="1129"/>
    <cellStyle name="_Копия Иктисод формалари о_Нам дастур 2009-2012 (ўзбек)_приложения к Порядку-170210г-Овариант-узб" xfId="1130"/>
    <cellStyle name="_Копия Иктисод формалари о_Нам дастур 2009-2012 (ўзбек)_приложения к Порядку-170210г-Овариант-узб_таблицы-23092010-2" xfId="1131"/>
    <cellStyle name="_Копия Иктисод формалари о_Нам дастур 2009-2012 (ўзбек)_СВОД.. 2010 йил ДАСТУРИ" xfId="1132"/>
    <cellStyle name="_Копия Иктисод формалари о_Нам дастур 2009-2012 (ўзбек)_СВОД.. 2010 йил ДАСТУРИ_таблицы-23092010-2" xfId="1133"/>
    <cellStyle name="_Копия Иктисод формалари о_Нам дастур 2009-2012 (ўзбек)_таблицы-23092010-2" xfId="1134"/>
    <cellStyle name="_Копия Иктисод формалари о_Нам дастур 2009-2012 (ўзбек)_ЯНГИ ОБЪЕКТ ВА КЕНГАЙТИРИШ ОХИРГИСИ 1-2 ИЛОВА 2010 ДАСТУР" xfId="1135"/>
    <cellStyle name="_Копия Иктисод формалари о_Нам дастур 2009-2012 (ўзбек)_ЯНГИ ОБЪЕКТ ВА КЕНГАЙТИРИШ ОХИРГИСИ 1-2 ИЛОВА 2010 ДАСТУР_таблицы-23092010-2" xfId="1136"/>
    <cellStyle name="_Копия Иктисод формалари о_ОЛТИНСОЙ 2009 йил Кишлок таракиёти йили дастурининг бажарилиши" xfId="1137"/>
    <cellStyle name="_Копия Иктисод формалари о_ОЛТИНСОЙ 2009 йил Кишлок таракиёти йили дастурининг бажарилиши_таблицы-23092010-2" xfId="1138"/>
    <cellStyle name="_Копия Иктисод формалари о_ОЛТИНСОЙ 2009 йил янги иш урин яратиш 1100 кушимча манзилли руйхат" xfId="1139"/>
    <cellStyle name="_Копия Иктисод формалари о_ОЛТИНСОЙ 2009 йил янги иш урин яратиш 1100 кушимча манзилли руйхат_таблицы-23092010-2" xfId="1140"/>
    <cellStyle name="_Копия Иктисод формалари о_ОЛТИНСОЙ 2009 йил янги иш урин яратиш иктисодий кризис манзилли руйхат" xfId="1141"/>
    <cellStyle name="_Копия Иктисод формалари о_ОЛТИНСОЙ 2009 йил янги иш урин яратиш иктисодий кризис манзилли руйхат_таблицы-23092010-2" xfId="1142"/>
    <cellStyle name="_Копия Иктисод формалари о_приложения к Порядку-170210г-Овариант-узб" xfId="1143"/>
    <cellStyle name="_Копия Иктисод формалари о_приложения к Порядку-170210г-Овариант-узб_таблицы-23092010-2" xfId="1144"/>
    <cellStyle name="_Копия Иктисод формалари о_Прог-2010 5.10.09" xfId="1145"/>
    <cellStyle name="_Копия Иктисод формалари о_Прог-2010 5.10.09_2012 КХК бириктириш" xfId="1146"/>
    <cellStyle name="_Копия Иктисод формалари о_Прог-2010 5.10.09_таблицы-23092010-2" xfId="1147"/>
    <cellStyle name="_Копия Иктисод формалари о_СВОД.. 2010 йил ДАСТУРИ" xfId="1148"/>
    <cellStyle name="_Копия Иктисод формалари о_СВОД.. 2010 йил ДАСТУРИ_таблицы-23092010-2" xfId="1149"/>
    <cellStyle name="_Копия Иктисод формалари о_сентябр иш урни" xfId="1150"/>
    <cellStyle name="_Копия Иктисод формалари о_сентябр иш урни_2012 КХК бириктириш" xfId="1151"/>
    <cellStyle name="_Копия Иктисод формалари о_Сурхондарё 2010 йил дастур" xfId="1152"/>
    <cellStyle name="_Копия Иктисод формалари о_Сурхондарё 2010 йил дастур_2012 КХК бириктириш" xfId="1153"/>
    <cellStyle name="_Копия Иктисод формалари о_Сурхондарё 2010 йил дастур_таблицы-23092010-2" xfId="1154"/>
    <cellStyle name="_Копия Иктисод формалари о_формалар" xfId="1155"/>
    <cellStyle name="_Копия Иктисод формалари о_формалар янги" xfId="1156"/>
    <cellStyle name="_Копия Иктисод формалари о_формалар янги_2012 КХК бириктириш" xfId="1157"/>
    <cellStyle name="_Копия Иктисод формалари о_формалар_2012 КХК бириктириш" xfId="1158"/>
    <cellStyle name="_Копия Иктисод формалари о_формалар_таблицы-23092010-2" xfId="1159"/>
    <cellStyle name="_Копия Иктисод формалари о_Форма-Прог-НРМ-2010" xfId="1160"/>
    <cellStyle name="_Копия Иктисод формалари о_Форма-Прог-НРМ-2010 01.10.09" xfId="1161"/>
    <cellStyle name="_Копия Иктисод формалари о_Форма-Прог-НРМ-2010 01.10.09_2012 КХК бириктириш" xfId="1162"/>
    <cellStyle name="_Копия Иктисод формалари о_Форма-Прог-НРМ-2010 5.10.09" xfId="1163"/>
    <cellStyle name="_Копия Иктисод формалари о_Форма-Прог-НРМ-2010 5.10.09 Минтруд" xfId="1164"/>
    <cellStyle name="_Копия Иктисод формалари о_Форма-Прог-НРМ-2010 5.10.09 Минтруд_2012 КХК бириктириш" xfId="1165"/>
    <cellStyle name="_Копия Иктисод формалари о_Форма-Прог-НРМ-2010 5.10.09 Минтруд_таблицы-23092010-2" xfId="1166"/>
    <cellStyle name="_Копия Иктисод формалари о_Форма-Прог-НРМ-2010 5.10.09_2012 КХК бириктириш" xfId="1167"/>
    <cellStyle name="_Копия Иктисод формалари о_Форма-Прог-НРМ-2010 5.10.09_таблицы-23092010-2" xfId="1168"/>
    <cellStyle name="_Копия Иктисод формалари о_Форма-Прог-НРМ-2010_2012 КХК бириктириш" xfId="1169"/>
    <cellStyle name="_Копия Иктисод формалари о_Форма-Прог-НРМ-2010_приложения к Порядку-170210г-Овариант-узб" xfId="1170"/>
    <cellStyle name="_Копия Иктисод формалари о_Форма-Прог-НРМ-2010_приложения к Порядку-170210г-Овариант-узб_таблицы-23092010-2" xfId="1171"/>
    <cellStyle name="_Копия Иктисод формалари о_Форма-Прог-НРМ-2010_таблицы-23092010-2" xfId="1172"/>
    <cellStyle name="_Копия Иктисод формалари о_ЯНГИ ОБЪЕКТ ВА КЕНГАЙТИРИШ ОХИРГИСИ 1-2 ИЛОВА 2010 ДАСТУР" xfId="1173"/>
    <cellStyle name="_Копия Иктисод формалари о_ЯНГИ ОБЪЕКТ ВА КЕНГАЙТИРИШ ОХИРГИСИ 1-2 ИЛОВА 2010 ДАСТУР_таблицы-23092010-2" xfId="1174"/>
    <cellStyle name="_Копия Кабминга" xfId="1175"/>
    <cellStyle name="_Копия Кабминга_Ўтган йилга нисбатан" xfId="1176"/>
    <cellStyle name="_Копия Кабминга_Хоразм туман" xfId="1177"/>
    <cellStyle name="_Коракалпогистон" xfId="1178"/>
    <cellStyle name="_КР1046-1047-1050 общий 18 графа на 24 марта" xfId="1184"/>
    <cellStyle name="_КР1046-1047-1050 общий 18 графа на 24 марта_выдача_2011-2015_1" xfId="1185"/>
    <cellStyle name="_КР1046-1047-1050 общий 18 графа на 24 марта_выдача_2011-2015_1_Ўтган йилга нисбатан" xfId="1186"/>
    <cellStyle name="_КР1046-1047-1050 общий 18 графа на 24 марта_выдача_2011-2015_1_Хоразм туман" xfId="1187"/>
    <cellStyle name="_КР1046-1047-1050 общий 18 графа на 24 марта_Кредит линия-русча" xfId="1188"/>
    <cellStyle name="_КР1046-1047-1050 общий 18 графа на 24 марта_Кредит линия-русча_банк вилоят ув капитал" xfId="1189"/>
    <cellStyle name="_КР1046-1047-1050 общий 18 графа на 24 марта_Кредит линия-русча_Книга1" xfId="1190"/>
    <cellStyle name="_КР1046-1047-1050 общий 18 графа на 24 марта_Кредит линия-русча_кредиты" xfId="1191"/>
    <cellStyle name="_КР1046-1047-1050 общий 18 графа на 24 марта_Кредит линия-русча_ПРОГНОЗ И 2008-2015 125 фоизлик ОКОНЧАТЕЛЬНЫЙ" xfId="1192"/>
    <cellStyle name="_КР1046-1047-1050 общий 18 графа на 24 марта_Кредит линия-русча_СВОД БАРЧА олдинги" xfId="1193"/>
    <cellStyle name="_КР1046-1047-1050 общий 18 графа на 24 марта_Кредит линия-русча_СВОД БАРЧА олдинги_Ўтган йилга нисбатан" xfId="1194"/>
    <cellStyle name="_КР1046-1047-1050 общий 18 графа на 24 марта_Кредит линия-русча_Хоразм туман" xfId="1195"/>
    <cellStyle name="_КР1046-1047-1050 общий 18 графа на 24 марта_Прог" xfId="1196"/>
    <cellStyle name="_КР1046-1047-1050 общий 18 графа на 24 марта_ПРОГНОЗ И 2008-2015 125 фоизлик ОКОНЧАТЕЛЬНЫЙ" xfId="1197"/>
    <cellStyle name="_КР1046-1047-1050 общий 18 графа на 24 марта_ПРОГНОЗ И 2008-2015 125 фоизлик ОКОНЧАТЕЛЬНЫЙ_Ўтган йилга нисбатан" xfId="1198"/>
    <cellStyle name="_КР1046-1047-1050 общий 18 графа на 24 марта_ПРОГНОЗ И 2008-2015 125 фоизлик ОКОНЧАТЕЛЬНЫЙ_Хоразм туман" xfId="1199"/>
    <cellStyle name="_КР1046-1047-1050 общий 18 графа на 24 марта_Рес-га" xfId="1200"/>
    <cellStyle name="_КР1046-1047-1050 общий 18 графа на 24 марта_Рес-га_Ўтган йилга нисбатан" xfId="1201"/>
    <cellStyle name="_КР1046-1047-1050 общий 18 графа на 24 марта_СВОД БАРЧА олдинги" xfId="1202"/>
    <cellStyle name="_КР1046-1047-1050 общий 18 графа на 24 марта_Ўтган йилга нисбатан" xfId="1203"/>
    <cellStyle name="_КР1046-1047-1050 общий 18 графа на 24 марта_форма 01.01.2016" xfId="1204"/>
    <cellStyle name="_Лойихалар бўйича маълумот " xfId="1306"/>
    <cellStyle name="_Марказий банк" xfId="1323"/>
    <cellStyle name="_Марказий банк_выдача_2011-2015_1" xfId="1324"/>
    <cellStyle name="_Марказий банк_выдача_2011-2015_1_Ўтган йилга нисбатан" xfId="1325"/>
    <cellStyle name="_Марказий банк_выдача_2011-2015_1_Хоразм туман" xfId="1326"/>
    <cellStyle name="_Марказий банк_Кредит линия-русча" xfId="1327"/>
    <cellStyle name="_Марказий банк_Кредит линия-русча_банк вилоят ув капитал" xfId="1328"/>
    <cellStyle name="_Марказий банк_Кредит линия-русча_Книга1" xfId="1329"/>
    <cellStyle name="_Марказий банк_Кредит линия-русча_кредиты" xfId="1330"/>
    <cellStyle name="_Марказий банк_Кредит линия-русча_ПРОГНОЗ И 2008-2015 125 фоизлик ОКОНЧАТЕЛЬНЫЙ" xfId="1331"/>
    <cellStyle name="_Марказий банк_Кредит линия-русча_СВОД БАРЧА олдинги" xfId="1332"/>
    <cellStyle name="_Марказий банк_Кредит линия-русча_СВОД БАРЧА олдинги_Ўтган йилга нисбатан" xfId="1333"/>
    <cellStyle name="_Марказий банк_Кредит линия-русча_Хоразм туман" xfId="1334"/>
    <cellStyle name="_Марказий банк_Прог" xfId="1335"/>
    <cellStyle name="_Марказий банк_ПРОГНОЗ И 2008-2015 125 фоизлик ОКОНЧАТЕЛЬНЫЙ" xfId="1336"/>
    <cellStyle name="_Марказий банк_ПРОГНОЗ И 2008-2015 125 фоизлик ОКОНЧАТЕЛЬНЫЙ_Ўтган йилга нисбатан" xfId="1337"/>
    <cellStyle name="_Марказий банк_ПРОГНОЗ И 2008-2015 125 фоизлик ОКОНЧАТЕЛЬНЫЙ_Хоразм туман" xfId="1338"/>
    <cellStyle name="_Марказий банк_Рес-га" xfId="1339"/>
    <cellStyle name="_Марказий банк_Рес-га_Ўтган йилга нисбатан" xfId="1340"/>
    <cellStyle name="_Марказий банк_СВОД БАРЧА олдинги" xfId="1341"/>
    <cellStyle name="_Марказий банк_Ўтган йилга нисбатан" xfId="1342"/>
    <cellStyle name="_Марказий банк_форма 01.01.2016" xfId="1343"/>
    <cellStyle name="_мехнат ресурслари баланси 2009 йил" xfId="1353"/>
    <cellStyle name="_МОЛИЯ даромад-харажат" xfId="1354"/>
    <cellStyle name="_МОЛИЯ даромад-харажат_2009 йилда янги иш уринлари яратиш иктисодий кризис" xfId="1355"/>
    <cellStyle name="_МОЛИЯ даромад-харажат_2009 йилда янги иш уринлари яратиш иктисодий кризис манзилли руйхат" xfId="1356"/>
    <cellStyle name="_МОЛИЯ даромад-харажат_2010 ДАСТУР ЗОКИР АКАГА СОРТИРОВКА ТАСДИК" xfId="1357"/>
    <cellStyle name="_МОЛИЯ даромад-харажат_2010 ДАСТУР КФЙ ва МФЙ ТАСДИК 2" xfId="1358"/>
    <cellStyle name="_МОЛИЯ даромад-харажат_5-жадвал" xfId="1359"/>
    <cellStyle name="_МОЛИЯ даромад-харажат_Бухоро вилоят Бандалик-2010" xfId="1360"/>
    <cellStyle name="_МОЛИЯ даромад-харажат_Бухоро вилоятБандалик" xfId="1361"/>
    <cellStyle name="_МОЛИЯ даромад-харажат_Бухоро вилоятБандалик-2010" xfId="1362"/>
    <cellStyle name="_МОЛИЯ даромад-харажат_Бухоро вилоятБандалик-20102" xfId="1363"/>
    <cellStyle name="_МОЛИЯ даромад-харажат_дастур копияси" xfId="1364"/>
    <cellStyle name="_МОЛИЯ даромад-харажат_КР_ Прогноз (4 жадвал)" xfId="1365"/>
    <cellStyle name="_МОЛИЯ даромад-харажат_ОЛТИНСОЙ 2009 йил Кишлок таракиёти йили дастурининг бажарилиши" xfId="1366"/>
    <cellStyle name="_МОЛИЯ даромад-харажат_ОЛТИНСОЙ 2009 йил янги иш урин яратиш 1100 кушимча манзилли руйхат" xfId="1367"/>
    <cellStyle name="_МОЛИЯ даромад-харажат_ОЛТИНСОЙ 2009 йил янги иш урин яратиш иктисодий кризис манзилли руйхат" xfId="1368"/>
    <cellStyle name="_МОЛИЯ даромад-харажат_СВОД.. 2010 йил ДАСТУРИ" xfId="1369"/>
    <cellStyle name="_МОЛИЯ даромад-харажат_ЯНГИ ОБЪЕКТ ВА КЕНГАЙТИРИШ ОХИРГИСИ 1-2 ИЛОВА 2010 ДАСТУР" xfId="1370"/>
    <cellStyle name="_Молиявий манбалар буйича хисоботлар янги 2009 йил 1-ярим йиллик" xfId="1371"/>
    <cellStyle name="_Наманган-1" xfId="1376"/>
    <cellStyle name="_Наманган-1_2009 йилда янги иш уринлари яратиш иктисодий кризис" xfId="1377"/>
    <cellStyle name="_Наманган-1_2009 йилда янги иш уринлари яратиш иктисодий кризис манзилли руйхат" xfId="1378"/>
    <cellStyle name="_Наманган-1_2010 ДАСТУР ЗОКИР АКАГА СОРТИРОВКА ТАСДИК" xfId="1379"/>
    <cellStyle name="_Наманган-1_2010 ДАСТУР КФЙ ва МФЙ ТАСДИК 2" xfId="1380"/>
    <cellStyle name="_Наманган-1_29" xfId="1381"/>
    <cellStyle name="_Наманган-1_5-жадвал" xfId="1382"/>
    <cellStyle name="_Наманган-1_банк вилоят" xfId="1383"/>
    <cellStyle name="_Наманган-1_банк вилоят_Quqon Dastur-311-01-05-2010" xfId="1384"/>
    <cellStyle name="_Наманган-1_банк вилоят_ВМ 311-01-05-2010" xfId="1385"/>
    <cellStyle name="_Наманган-1_Бухоро вилоят Бандалик-2010" xfId="1386"/>
    <cellStyle name="_Наманган-1_Бухоро вилоятБандалик" xfId="1387"/>
    <cellStyle name="_Наманган-1_Бухоро вилоятБандалик-2010" xfId="1388"/>
    <cellStyle name="_Наманган-1_Бухоро вилоятБандалик-20102" xfId="1389"/>
    <cellStyle name="_Наманган-1_дастур копияси" xfId="1390"/>
    <cellStyle name="_Наманган-1_Дастур формаси янги ойларга булинган вазирлик" xfId="1391"/>
    <cellStyle name="_Наманган-1_Жиззах вилоят 1-чорак хис" xfId="1392"/>
    <cellStyle name="_Наманган-1_Йиллик режа таксимоти" xfId="1398"/>
    <cellStyle name="_Наманган-1_иктисодга" xfId="1393"/>
    <cellStyle name="_Наманган-1_иктисодга_КР_ Прогноз (4 жадвал)" xfId="1394"/>
    <cellStyle name="_Наманган-1_Иктисодиёт бошкармаси 1-чорак" xfId="1395"/>
    <cellStyle name="_Наманган-1_Ишлаб чиқариш ва ижтимоий инфраструктурани ривожлантириш" xfId="1396"/>
    <cellStyle name="_Наманган-1_июн ойи иш урни" xfId="1397"/>
    <cellStyle name="_Наманган-1_Карор буйича 31 октябр" xfId="1399"/>
    <cellStyle name="_Наманган-1_Карор буйича 31 октябр_Quqon Dastur-311-01-05-2010" xfId="1400"/>
    <cellStyle name="_Наманган-1_Карор буйича 31 октябр_ВМ 311-01-05-2010" xfId="1401"/>
    <cellStyle name="_Наманган-1_Карор буйича охирги" xfId="1402"/>
    <cellStyle name="_Наманган-1_Касаначилик хисоботи 2009 йил" xfId="1403"/>
    <cellStyle name="_Наманган-1_Книга1" xfId="1404"/>
    <cellStyle name="_Наманган-1_Молиявий манбалар буйича хисоботлар янги 2009 йил 1-ярим йиллик" xfId="1405"/>
    <cellStyle name="_Наманган-1_ОЛТИНСОЙ 2009 йил Кишлок таракиёти йили дастурининг бажарилиши" xfId="1406"/>
    <cellStyle name="_Наманган-1_ОЛТИНСОЙ 2009 йил янги иш урин яратиш 1100 кушимча манзилли руйхат" xfId="1407"/>
    <cellStyle name="_Наманган-1_ОЛТИНСОЙ 2009 йил янги иш урин яратиш иктисодий кризис манзилли руйхат" xfId="1408"/>
    <cellStyle name="_Наманган-1_ПРОМ 2010-1чорак-жадваллар 23.03" xfId="1409"/>
    <cellStyle name="_Наманган-1_Режа булиниши" xfId="1410"/>
    <cellStyle name="_Наманган-1_СВОД.. 2010 йил ДАСТУРИ" xfId="1411"/>
    <cellStyle name="_Наманган-1_Сухроб Вилоят свод" xfId="1412"/>
    <cellStyle name="_Наманган-1_Сухроб Вилоят свод_КР_ Прогноз (4 жадвал)" xfId="1413"/>
    <cellStyle name="_Наманган-1_Тармоклар буйича хисоботлар янги 2009 йил 1-ярим йиллик" xfId="1414"/>
    <cellStyle name="_Наманган-1_Тармоклар буйича хисоботлар янги 2009 йил 9 ойлик" xfId="1415"/>
    <cellStyle name="_Наманган-1_Термиз ш" xfId="1416"/>
    <cellStyle name="_Наманган-1_Хисобот Кишлок тараккиёти ва фаровонлиги йили" xfId="1417"/>
    <cellStyle name="_Наманган-1_Янги иш ўринлари Иктисодиёт бош бошкармаси" xfId="1419"/>
    <cellStyle name="_Наманган-1_янги иш уринлари узгартирилгани охирги" xfId="1418"/>
    <cellStyle name="_Наманган-1_ЯНГИ ОБЪЕКТ ВА КЕНГАЙТИРИШ ОХИРГИСИ 1-2 ИЛОВА 2010 ДАСТУР" xfId="1420"/>
    <cellStyle name="_намуна прогноз" xfId="1421"/>
    <cellStyle name="_Олтинсой" xfId="1543"/>
    <cellStyle name="_Пахтабанк" xfId="1544"/>
    <cellStyle name="_ПП-1050 формы" xfId="1545"/>
    <cellStyle name="_Прогн-НРМ-2010-2013-макет" xfId="1550"/>
    <cellStyle name="_ПСБ-ПР~1" xfId="1652"/>
    <cellStyle name="_ПСБ-ПР~1_2010 ДАСТУР ЗОКИР АКАГА СОРТИРОВКА ТАСДИК" xfId="1653"/>
    <cellStyle name="_ПСБ-ПР~1_2010 ДАСТУР ЗОКИР АКАГА СОРТИРОВКА ТАСДИК_таблицы-23092010-2" xfId="1654"/>
    <cellStyle name="_ПСБ-ПР~1_2010 ДАСТУР КФЙ ва МФЙ ТАСДИК 2" xfId="1655"/>
    <cellStyle name="_ПСБ-ПР~1_2010 ДАСТУР КФЙ ва МФЙ ТАСДИК 2_таблицы-23092010-2" xfId="1656"/>
    <cellStyle name="_ПСБ-ПР~1_2012 КХК бириктириш" xfId="1657"/>
    <cellStyle name="_ПСБ-ПР~1_приложения к Порядку-170210г-Овариант-узб" xfId="1658"/>
    <cellStyle name="_ПСБ-ПР~1_приложения к Порядку-170210г-Овариант-узб_таблицы-23092010-2" xfId="1659"/>
    <cellStyle name="_ПСБ-ПР~1_СВОД.. 2010 йил ДАСТУРИ" xfId="1660"/>
    <cellStyle name="_ПСБ-ПР~1_СВОД.. 2010 йил ДАСТУРИ_таблицы-23092010-2" xfId="1661"/>
    <cellStyle name="_ПСБ-ПР~1_таблицы-23092010-2" xfId="1662"/>
    <cellStyle name="_ПСБ-ПР~1_ЯНГИ ОБЪЕКТ ВА КЕНГАЙТИРИШ ОХИРГИСИ 1-2 ИЛОВА 2010 ДАСТУР" xfId="1663"/>
    <cellStyle name="_ПСБ-ПР~1_ЯНГИ ОБЪЕКТ ВА КЕНГАЙТИРИШ ОХИРГИСИ 1-2 ИЛОВА 2010 ДАСТУР_таблицы-23092010-2" xfId="1664"/>
    <cellStyle name="_Р.Шоабдурахмонов топшириғи - янги иш ўринлари" xfId="1665"/>
    <cellStyle name="_Р.Шоабдурахмонов топшириғи - янги иш ўринлари_2012 КХК бириктириш" xfId="1666"/>
    <cellStyle name="_Рес-га" xfId="1671"/>
    <cellStyle name="_Рес-га_Ўтган йилга нисбатан" xfId="1677"/>
    <cellStyle name="_Самар_анд" xfId="1682"/>
    <cellStyle name="_Самар_анд_2009 йилда янги иш уринлари яратиш иктисодий кризис" xfId="1683"/>
    <cellStyle name="_Самар_анд_2009 йилда янги иш уринлари яратиш иктисодий кризис манзилли руйхат" xfId="1684"/>
    <cellStyle name="_Самар_анд_2010 ДАСТУР ЗОКИР АКАГА СОРТИРОВКА ТАСДИК" xfId="1685"/>
    <cellStyle name="_Самар_анд_2010 ДАСТУР КФЙ ва МФЙ ТАСДИК 2" xfId="1686"/>
    <cellStyle name="_Самар_анд_29" xfId="1687"/>
    <cellStyle name="_Самар_анд_5-жадвал" xfId="1688"/>
    <cellStyle name="_Самар_анд_банк вилоят" xfId="1689"/>
    <cellStyle name="_Самар_анд_банк вилоят_Quqon Dastur-311-01-05-2010" xfId="1690"/>
    <cellStyle name="_Самар_анд_банк вилоят_ВМ 311-01-05-2010" xfId="1691"/>
    <cellStyle name="_Самар_анд_Бухоро вилоят Бандалик-2010" xfId="1692"/>
    <cellStyle name="_Самар_анд_Бухоро вилоятБандалик" xfId="1693"/>
    <cellStyle name="_Самар_анд_Бухоро вилоятБандалик-2010" xfId="1694"/>
    <cellStyle name="_Самар_анд_Бухоро вилоятБандалик-20102" xfId="1695"/>
    <cellStyle name="_Самар_анд_дастур копияси" xfId="1696"/>
    <cellStyle name="_Самар_анд_Дастур формаси янги ойларга булинган вазирлик" xfId="1697"/>
    <cellStyle name="_Самар_анд_Жиззах вилоят 1-чорак хис" xfId="1698"/>
    <cellStyle name="_Самар_анд_Йиллик режа таксимоти" xfId="1704"/>
    <cellStyle name="_Самар_анд_иктисодга" xfId="1699"/>
    <cellStyle name="_Самар_анд_иктисодга_КР_ Прогноз (4 жадвал)" xfId="1700"/>
    <cellStyle name="_Самар_анд_Иктисодиёт бошкармаси 1-чорак" xfId="1701"/>
    <cellStyle name="_Самар_анд_Ишлаб чиқариш ва ижтимоий инфраструктурани ривожлантириш" xfId="1702"/>
    <cellStyle name="_Самар_анд_июн ойи иш урни" xfId="1703"/>
    <cellStyle name="_Самар_анд_Карор буйича 31 октябр" xfId="1705"/>
    <cellStyle name="_Самар_анд_Карор буйича 31 октябр_Quqon Dastur-311-01-05-2010" xfId="1706"/>
    <cellStyle name="_Самар_анд_Карор буйича 31 октябр_ВМ 311-01-05-2010" xfId="1707"/>
    <cellStyle name="_Самар_анд_Карор буйича охирги" xfId="1708"/>
    <cellStyle name="_Самар_анд_Касаначилик хисоботи 2009 йил" xfId="1709"/>
    <cellStyle name="_Самар_анд_Книга1" xfId="1710"/>
    <cellStyle name="_Самар_анд_Молиявий манбалар буйича хисоботлар янги 2009 йил 1-ярим йиллик" xfId="1711"/>
    <cellStyle name="_Самар_анд_ОЛТИНСОЙ 2009 йил Кишлок таракиёти йили дастурининг бажарилиши" xfId="1712"/>
    <cellStyle name="_Самар_анд_ОЛТИНСОЙ 2009 йил янги иш урин яратиш 1100 кушимча манзилли руйхат" xfId="1713"/>
    <cellStyle name="_Самар_анд_ОЛТИНСОЙ 2009 йил янги иш урин яратиш иктисодий кризис манзилли руйхат" xfId="1714"/>
    <cellStyle name="_Самар_анд_ПРОМ 2010-1чорак-жадваллар 23.03" xfId="1715"/>
    <cellStyle name="_Самар_анд_Режа булиниши" xfId="1716"/>
    <cellStyle name="_Самар_анд_СВОД.. 2010 йил ДАСТУРИ" xfId="1717"/>
    <cellStyle name="_Самар_анд_Сухроб Вилоят свод" xfId="1718"/>
    <cellStyle name="_Самар_анд_Сухроб Вилоят свод_КР_ Прогноз (4 жадвал)" xfId="1719"/>
    <cellStyle name="_Самар_анд_Тармоклар буйича хисоботлар янги 2009 йил 1-ярим йиллик" xfId="1720"/>
    <cellStyle name="_Самар_анд_Тармоклар буйича хисоботлар янги 2009 йил 9 ойлик" xfId="1721"/>
    <cellStyle name="_Самар_анд_Термиз ш" xfId="1722"/>
    <cellStyle name="_Самар_анд_Хисобот Кишлок тараккиёти ва фаровонлиги йили" xfId="1723"/>
    <cellStyle name="_Самар_анд_Янги иш ўринлари Иктисодиёт бош бошкармаси" xfId="1725"/>
    <cellStyle name="_Самар_анд_янги иш уринлари узгартирилгани охирги" xfId="1724"/>
    <cellStyle name="_Самар_анд_ЯНГИ ОБЪЕКТ ВА КЕНГАЙТИРИШ ОХИРГИСИ 1-2 ИЛОВА 2010 ДАСТУР" xfId="1726"/>
    <cellStyle name="_СВОД 1047_04_охирги" xfId="1728"/>
    <cellStyle name="_СВОД 1047_04_охирги_Ўтган йилга нисбатан" xfId="1729"/>
    <cellStyle name="_СВОД 1047_04_охирги_Хоразм туман" xfId="1730"/>
    <cellStyle name="_СВОД 1050" xfId="1731"/>
    <cellStyle name="_СВОД 1050_Ўтган йилга нисбатан" xfId="1732"/>
    <cellStyle name="_СВОД 1050_Хоразм туман" xfId="1733"/>
    <cellStyle name="_СВОД КабМин-Вар-тОхирги" xfId="1747"/>
    <cellStyle name="_СВОД КабМин-Вар-тОхирги_выдача_2011-2015_1" xfId="1748"/>
    <cellStyle name="_СВОД КабМин-Вар-тОхирги_выдача_2011-2015_1_Ўтган йилга нисбатан" xfId="1749"/>
    <cellStyle name="_СВОД КабМин-Вар-тОхирги_выдача_2011-2015_1_Хоразм туман" xfId="1750"/>
    <cellStyle name="_СВОД КабМин-Вар-тОхирги_Кредит линия-русча" xfId="1751"/>
    <cellStyle name="_СВОД КабМин-Вар-тОхирги_Кредит линия-русча_банк вилоят ув капитал" xfId="1752"/>
    <cellStyle name="_СВОД КабМин-Вар-тОхирги_Кредит линия-русча_Книга1" xfId="1753"/>
    <cellStyle name="_СВОД КабМин-Вар-тОхирги_Кредит линия-русча_кредиты" xfId="1754"/>
    <cellStyle name="_СВОД КабМин-Вар-тОхирги_Кредит линия-русча_ПРОГНОЗ И 2008-2015 125 фоизлик ОКОНЧАТЕЛЬНЫЙ" xfId="1755"/>
    <cellStyle name="_СВОД КабМин-Вар-тОхирги_Кредит линия-русча_СВОД БАРЧА олдинги" xfId="1756"/>
    <cellStyle name="_СВОД КабМин-Вар-тОхирги_Кредит линия-русча_СВОД БАРЧА олдинги_Ўтган йилга нисбатан" xfId="1757"/>
    <cellStyle name="_СВОД КабМин-Вар-тОхирги_Кредит линия-русча_Хоразм туман" xfId="1758"/>
    <cellStyle name="_СВОД КабМин-Вар-тОхирги_Прог" xfId="1759"/>
    <cellStyle name="_СВОД КабМин-Вар-тОхирги_ПРОГНОЗ И 2008-2015 125 фоизлик ОКОНЧАТЕЛЬНЫЙ" xfId="1760"/>
    <cellStyle name="_СВОД КабМин-Вар-тОхирги_ПРОГНОЗ И 2008-2015 125 фоизлик ОКОНЧАТЕЛЬНЫЙ_Ўтган йилга нисбатан" xfId="1761"/>
    <cellStyle name="_СВОД КабМин-Вар-тОхирги_ПРОГНОЗ И 2008-2015 125 фоизлик ОКОНЧАТЕЛЬНЫЙ_Хоразм туман" xfId="1762"/>
    <cellStyle name="_СВОД КабМин-Вар-тОхирги_Рес-га" xfId="1763"/>
    <cellStyle name="_СВОД КабМин-Вар-тОхирги_Рес-га_Ўтган йилга нисбатан" xfId="1764"/>
    <cellStyle name="_СВОД КабМин-Вар-тОхирги_СВОД БАРЧА олдинги" xfId="1765"/>
    <cellStyle name="_СВОД КабМин-Вар-тОхирги_Ўтган йилга нисбатан" xfId="1766"/>
    <cellStyle name="_СВОД КабМин-Вар-тОхирги_форма 01.01.2016" xfId="1767"/>
    <cellStyle name="_СВОД Парранда 1 апрел" xfId="1768"/>
    <cellStyle name="_СВОД Парранда 1 апрел_Ўтган йилга нисбатан" xfId="1769"/>
    <cellStyle name="_СВОД Парранда 1 апрел_Хоразм туман" xfId="1770"/>
    <cellStyle name="_СВОД ТАДБИРКОР АЁЛ 01.06.2010" xfId="1775"/>
    <cellStyle name="_СВОД ТАДБИРКОР АЁЛ 01.06.2010_Ўтган йилга нисбатан" xfId="1776"/>
    <cellStyle name="_СВОД ТАДБИРКОР АЁЛ 01.06.2010_Хоразм туман" xfId="1777"/>
    <cellStyle name="_СВОД-Банк-Вилоят" xfId="1778"/>
    <cellStyle name="_СВОД-Банк-Вилоят_выдача_2011-2015_1" xfId="1779"/>
    <cellStyle name="_СВОД-Банк-Вилоят_выдача_2011-2015_1_Ўтган йилга нисбатан" xfId="1780"/>
    <cellStyle name="_СВОД-Банк-Вилоят_выдача_2011-2015_1_Хоразм туман" xfId="1781"/>
    <cellStyle name="_СВОД-Банк-Вилоят_Кредит линия-русча" xfId="1782"/>
    <cellStyle name="_СВОД-Банк-Вилоят_Кредит линия-русча_банк вилоят ув капитал" xfId="1783"/>
    <cellStyle name="_СВОД-Банк-Вилоят_Кредит линия-русча_Книга1" xfId="1784"/>
    <cellStyle name="_СВОД-Банк-Вилоят_Кредит линия-русча_кредиты" xfId="1785"/>
    <cellStyle name="_СВОД-Банк-Вилоят_Кредит линия-русча_ПРОГНОЗ И 2008-2015 125 фоизлик ОКОНЧАТЕЛЬНЫЙ" xfId="1786"/>
    <cellStyle name="_СВОД-Банк-Вилоят_Кредит линия-русча_СВОД БАРЧА олдинги" xfId="1787"/>
    <cellStyle name="_СВОД-Банк-Вилоят_Кредит линия-русча_СВОД БАРЧА олдинги_Ўтган йилга нисбатан" xfId="1788"/>
    <cellStyle name="_СВОД-Банк-Вилоят_Кредит линия-русча_Хоразм туман" xfId="1789"/>
    <cellStyle name="_СВОД-Банк-Вилоят_Прог" xfId="1790"/>
    <cellStyle name="_СВОД-Банк-Вилоят_ПРОГНОЗ И 2008-2015 125 фоизлик ОКОНЧАТЕЛЬНЫЙ" xfId="1791"/>
    <cellStyle name="_СВОД-Банк-Вилоят_ПРОГНОЗ И 2008-2015 125 фоизлик ОКОНЧАТЕЛЬНЫЙ_Ўтган йилга нисбатан" xfId="1792"/>
    <cellStyle name="_СВОД-Банк-Вилоят_ПРОГНОЗ И 2008-2015 125 фоизлик ОКОНЧАТЕЛЬНЫЙ_Хоразм туман" xfId="1793"/>
    <cellStyle name="_СВОД-Банк-Вилоят_Рес-га" xfId="1794"/>
    <cellStyle name="_СВОД-Банк-Вилоят_Рес-га_Ўтган йилга нисбатан" xfId="1795"/>
    <cellStyle name="_СВОД-Банк-Вилоят_СВОД БАРЧА олдинги" xfId="1796"/>
    <cellStyle name="_СВОД-Банк-Вилоят_Ўтган йилга нисбатан" xfId="1797"/>
    <cellStyle name="_СВОД-Банк-Вилоят_форма 01.01.2016" xfId="1798"/>
    <cellStyle name="_СВОД-Умумий" xfId="1799"/>
    <cellStyle name="_СВОД-Умумий_выдача_2011-2015_1" xfId="1800"/>
    <cellStyle name="_СВОД-Умумий_выдача_2011-2015_1_Ўтган йилга нисбатан" xfId="1801"/>
    <cellStyle name="_СВОД-Умумий_выдача_2011-2015_1_Хоразм туман" xfId="1802"/>
    <cellStyle name="_СВОД-Умумий_Кредит линия-русча" xfId="1803"/>
    <cellStyle name="_СВОД-Умумий_Кредит линия-русча_банк вилоят ув капитал" xfId="1804"/>
    <cellStyle name="_СВОД-Умумий_Кредит линия-русча_Книга1" xfId="1805"/>
    <cellStyle name="_СВОД-Умумий_Кредит линия-русча_кредиты" xfId="1806"/>
    <cellStyle name="_СВОД-Умумий_Кредит линия-русча_ПРОГНОЗ И 2008-2015 125 фоизлик ОКОНЧАТЕЛЬНЫЙ" xfId="1807"/>
    <cellStyle name="_СВОД-Умумий_Кредит линия-русча_СВОД БАРЧА олдинги" xfId="1808"/>
    <cellStyle name="_СВОД-Умумий_Кредит линия-русча_СВОД БАРЧА олдинги_Ўтган йилга нисбатан" xfId="1809"/>
    <cellStyle name="_СВОД-Умумий_Кредит линия-русча_Хоразм туман" xfId="1810"/>
    <cellStyle name="_СВОД-Умумий_Прог" xfId="1811"/>
    <cellStyle name="_СВОД-Умумий_ПРОГНОЗ И 2008-2015 125 фоизлик ОКОНЧАТЕЛЬНЫЙ" xfId="1812"/>
    <cellStyle name="_СВОД-Умумий_ПРОГНОЗ И 2008-2015 125 фоизлик ОКОНЧАТЕЛЬНЫЙ_Ўтган йилга нисбатан" xfId="1813"/>
    <cellStyle name="_СВОД-Умумий_ПРОГНОЗ И 2008-2015 125 фоизлик ОКОНЧАТЕЛЬНЫЙ_Хоразм туман" xfId="1814"/>
    <cellStyle name="_СВОД-Умумий_Рес-га" xfId="1815"/>
    <cellStyle name="_СВОД-Умумий_Рес-га_Ўтган йилга нисбатан" xfId="1816"/>
    <cellStyle name="_СВОД-Умумий_СВОД БАРЧА олдинги" xfId="1817"/>
    <cellStyle name="_СВОД-Умумий_Ўтган йилга нисбатан" xfId="1818"/>
    <cellStyle name="_СВОД-Умумий_форма 01.01.2016" xfId="1819"/>
    <cellStyle name="_Сирдарё" xfId="1820"/>
    <cellStyle name="_Сирдарё вилоят 3-курс" xfId="1821"/>
    <cellStyle name="_Сирдарё_2009 йилда янги иш уринлари яратиш иктисодий кризис" xfId="1822"/>
    <cellStyle name="_Сирдарё_2009 йилда янги иш уринлари яратиш иктисодий кризис манзилли руйхат" xfId="1823"/>
    <cellStyle name="_Сирдарё_2010 ДАСТУР ЗОКИР АКАГА СОРТИРОВКА ТАСДИК" xfId="1824"/>
    <cellStyle name="_Сирдарё_2010 ДАСТУР КФЙ ва МФЙ ТАСДИК 2" xfId="1825"/>
    <cellStyle name="_Сирдарё_29" xfId="1826"/>
    <cellStyle name="_Сирдарё_5-жадвал" xfId="1827"/>
    <cellStyle name="_Сирдарё_банк вилоят" xfId="1828"/>
    <cellStyle name="_Сирдарё_банк вилоят_Quqon Dastur-311-01-05-2010" xfId="1829"/>
    <cellStyle name="_Сирдарё_банк вилоят_ВМ 311-01-05-2010" xfId="1830"/>
    <cellStyle name="_Сирдарё_Бухоро вилоят Бандалик-2010" xfId="1831"/>
    <cellStyle name="_Сирдарё_Бухоро вилоятБандалик" xfId="1832"/>
    <cellStyle name="_Сирдарё_Бухоро вилоятБандалик-2010" xfId="1833"/>
    <cellStyle name="_Сирдарё_Бухоро вилоятБандалик-20102" xfId="1834"/>
    <cellStyle name="_Сирдарё_дастур копияси" xfId="1835"/>
    <cellStyle name="_Сирдарё_Дастур формаси янги ойларга булинган вазирлик" xfId="1836"/>
    <cellStyle name="_Сирдарё_Жиззах вилоят 1-чорак хис" xfId="1837"/>
    <cellStyle name="_Сирдарё_Йиллик режа таксимоти" xfId="1843"/>
    <cellStyle name="_Сирдарё_иктисодга" xfId="1838"/>
    <cellStyle name="_Сирдарё_иктисодга_КР_ Прогноз (4 жадвал)" xfId="1839"/>
    <cellStyle name="_Сирдарё_Иктисодиёт бошкармаси 1-чорак" xfId="1840"/>
    <cellStyle name="_Сирдарё_Ишлаб чиқариш ва ижтимоий инфраструктурани ривожлантириш" xfId="1841"/>
    <cellStyle name="_Сирдарё_июн ойи иш урни" xfId="1842"/>
    <cellStyle name="_Сирдарё_Карор буйича 31 октябр" xfId="1844"/>
    <cellStyle name="_Сирдарё_Карор буйича 31 октябр_Quqon Dastur-311-01-05-2010" xfId="1845"/>
    <cellStyle name="_Сирдарё_Карор буйича 31 октябр_ВМ 311-01-05-2010" xfId="1846"/>
    <cellStyle name="_Сирдарё_Карор буйича охирги" xfId="1847"/>
    <cellStyle name="_Сирдарё_Касаначилик хисоботи 2009 йил" xfId="1848"/>
    <cellStyle name="_Сирдарё_Книга1" xfId="1849"/>
    <cellStyle name="_Сирдарё_Молиявий манбалар буйича хисоботлар янги 2009 йил 1-ярим йиллик" xfId="1850"/>
    <cellStyle name="_Сирдарё_ОЛТИНСОЙ 2009 йил Кишлок таракиёти йили дастурининг бажарилиши" xfId="1851"/>
    <cellStyle name="_Сирдарё_ОЛТИНСОЙ 2009 йил янги иш урин яратиш 1100 кушимча манзилли руйхат" xfId="1852"/>
    <cellStyle name="_Сирдарё_ОЛТИНСОЙ 2009 йил янги иш урин яратиш иктисодий кризис манзилли руйхат" xfId="1853"/>
    <cellStyle name="_Сирдарё_ПРОМ 2010-1чорак-жадваллар 23.03" xfId="1854"/>
    <cellStyle name="_Сирдарё_Режа булиниши" xfId="1855"/>
    <cellStyle name="_Сирдарё_СВОД.. 2010 йил ДАСТУРИ" xfId="1856"/>
    <cellStyle name="_Сирдарё_Сухроб Вилоят свод" xfId="1857"/>
    <cellStyle name="_Сирдарё_Сухроб Вилоят свод_КР_ Прогноз (4 жадвал)" xfId="1858"/>
    <cellStyle name="_Сирдарё_Тармоклар буйича хисоботлар янги 2009 йил 1-ярим йиллик" xfId="1859"/>
    <cellStyle name="_Сирдарё_Тармоклар буйича хисоботлар янги 2009 йил 9 ойлик" xfId="1860"/>
    <cellStyle name="_Сирдарё_Термиз ш" xfId="1861"/>
    <cellStyle name="_Сирдарё_Хисобот Кишлок тараккиёти ва фаровонлиги йили" xfId="1862"/>
    <cellStyle name="_Сирдарё_Янги иш ўринлари Иктисодиёт бош бошкармаси" xfId="1864"/>
    <cellStyle name="_Сирдарё_янги иш уринлари узгартирилгани охирги" xfId="1863"/>
    <cellStyle name="_Сирдарё_ЯНГИ ОБЪЕКТ ВА КЕНГАЙТИРИШ ОХИРГИСИ 1-2 ИЛОВА 2010 ДАСТУР" xfId="1865"/>
    <cellStyle name="_Сурхондарё" xfId="1866"/>
    <cellStyle name="_Сурхондарё " xfId="1867"/>
    <cellStyle name="_Сурхондарё _2009 йилда янги иш уринлари яратиш иктисодий кризис" xfId="1868"/>
    <cellStyle name="_Сурхондарё _2009 йилда янги иш уринлари яратиш иктисодий кризис манзилли руйхат" xfId="1869"/>
    <cellStyle name="_Сурхондарё _2010 ДАСТУР ЗОКИР АКАГА СОРТИРОВКА ТАСДИК" xfId="1870"/>
    <cellStyle name="_Сурхондарё _2010 ДАСТУР КФЙ ва МФЙ ТАСДИК 2" xfId="1871"/>
    <cellStyle name="_Сурхондарё _29" xfId="1872"/>
    <cellStyle name="_Сурхондарё _5-жадвал" xfId="1873"/>
    <cellStyle name="_Сурхондарё _банк вилоят" xfId="1874"/>
    <cellStyle name="_Сурхондарё _банк вилоят_Quqon Dastur-311-01-05-2010" xfId="1875"/>
    <cellStyle name="_Сурхондарё _банк вилоят_ВМ 311-01-05-2010" xfId="1876"/>
    <cellStyle name="_Сурхондарё _Бухоро вилоят Бандалик-2010" xfId="1877"/>
    <cellStyle name="_Сурхондарё _Бухоро вилоятБандалик" xfId="1878"/>
    <cellStyle name="_Сурхондарё _Бухоро вилоятБандалик-2010" xfId="1879"/>
    <cellStyle name="_Сурхондарё _Бухоро вилоятБандалик-20102" xfId="1880"/>
    <cellStyle name="_Сурхондарё _дастур копияси" xfId="1881"/>
    <cellStyle name="_Сурхондарё _Дастур формаси янги ойларга булинган вазирлик" xfId="1882"/>
    <cellStyle name="_Сурхондарё _Жиззах вилоят 1-чорак хис" xfId="1883"/>
    <cellStyle name="_Сурхондарё _Йиллик режа таксимоти" xfId="1889"/>
    <cellStyle name="_Сурхондарё _иктисодга" xfId="1884"/>
    <cellStyle name="_Сурхондарё _иктисодга_КР_ Прогноз (4 жадвал)" xfId="1885"/>
    <cellStyle name="_Сурхондарё _Иктисодиёт бошкармаси 1-чорак" xfId="1886"/>
    <cellStyle name="_Сурхондарё _Ишлаб чиқариш ва ижтимоий инфраструктурани ривожлантириш" xfId="1887"/>
    <cellStyle name="_Сурхондарё _июн ойи иш урни" xfId="1888"/>
    <cellStyle name="_Сурхондарё _Карор буйича 31 октябр" xfId="1890"/>
    <cellStyle name="_Сурхондарё _Карор буйича 31 октябр_Quqon Dastur-311-01-05-2010" xfId="1891"/>
    <cellStyle name="_Сурхондарё _Карор буйича 31 октябр_ВМ 311-01-05-2010" xfId="1892"/>
    <cellStyle name="_Сурхондарё _Карор буйича охирги" xfId="1893"/>
    <cellStyle name="_Сурхондарё _Касаначилик хисоботи 2009 йил" xfId="1894"/>
    <cellStyle name="_Сурхондарё _Книга1" xfId="1895"/>
    <cellStyle name="_Сурхондарё _Молиявий манбалар буйича хисоботлар янги 2009 йил 1-ярим йиллик" xfId="1896"/>
    <cellStyle name="_Сурхондарё _ОЛТИНСОЙ 2009 йил Кишлок таракиёти йили дастурининг бажарилиши" xfId="1897"/>
    <cellStyle name="_Сурхондарё _ОЛТИНСОЙ 2009 йил янги иш урин яратиш 1100 кушимча манзилли руйхат" xfId="1898"/>
    <cellStyle name="_Сурхондарё _ОЛТИНСОЙ 2009 йил янги иш урин яратиш иктисодий кризис манзилли руйхат" xfId="1899"/>
    <cellStyle name="_Сурхондарё _ПРОМ 2010-1чорак-жадваллар 23.03" xfId="1900"/>
    <cellStyle name="_Сурхондарё _Режа булиниши" xfId="1901"/>
    <cellStyle name="_Сурхондарё _СВОД.. 2010 йил ДАСТУРИ" xfId="1902"/>
    <cellStyle name="_Сурхондарё _Сухроб Вилоят свод" xfId="1903"/>
    <cellStyle name="_Сурхондарё _Сухроб Вилоят свод_КР_ Прогноз (4 жадвал)" xfId="1904"/>
    <cellStyle name="_Сурхондарё _Тармоклар буйича хисоботлар янги 2009 йил 1-ярим йиллик" xfId="1905"/>
    <cellStyle name="_Сурхондарё _Тармоклар буйича хисоботлар янги 2009 йил 9 ойлик" xfId="1906"/>
    <cellStyle name="_Сурхондарё _Термиз ш" xfId="1907"/>
    <cellStyle name="_Сурхондарё _Хисобот Кишлок тараккиёти ва фаровонлиги йили" xfId="1908"/>
    <cellStyle name="_Сурхондарё _Янги иш ўринлари Иктисодиёт бош бошкармаси" xfId="1910"/>
    <cellStyle name="_Сурхондарё _янги иш уринлари узгартирилгани охирги" xfId="1909"/>
    <cellStyle name="_Сурхондарё _ЯНГИ ОБЪЕКТ ВА КЕНГАЙТИРИШ ОХИРГИСИ 1-2 ИЛОВА 2010 ДАСТУР" xfId="1911"/>
    <cellStyle name="_Сухроб Вилоят свод" xfId="1912"/>
    <cellStyle name="_Таблица 6 (Локализация)" xfId="1917"/>
    <cellStyle name="_Тармоклар буйича хисоботлар янги 2009 йил 1-ярим йиллик" xfId="1918"/>
    <cellStyle name="_Тармоклар буйича хисоботлар янги 2009 йил 9 ойлик" xfId="1923"/>
    <cellStyle name="_Термиз тум" xfId="1965"/>
    <cellStyle name="_ТошВилоят" xfId="1971"/>
    <cellStyle name="_Тошкент в." xfId="1972"/>
    <cellStyle name="_Тошкент в._Хизмат кўрсатиш" xfId="1973"/>
    <cellStyle name="_учта туман буйича касана" xfId="1974"/>
    <cellStyle name="_учта туман буйича касана_2012 КХК бириктириш" xfId="1975"/>
    <cellStyle name="_Фаолият" xfId="1981"/>
    <cellStyle name="_Фаолият_2009 йилда янги иш уринлари яратиш иктисодий кризис" xfId="1982"/>
    <cellStyle name="_Фаолият_2009 йилда янги иш уринлари яратиш иктисодий кризис манзилли руйхат" xfId="1983"/>
    <cellStyle name="_Фаолият_2010 ДАСТУР ЗОКИР АКАГА СОРТИРОВКА ТАСДИК" xfId="1984"/>
    <cellStyle name="_Фаолият_2010 ДАСТУР КФЙ ва МФЙ ТАСДИК 2" xfId="1985"/>
    <cellStyle name="_Фаолият_38-Ж" xfId="1986"/>
    <cellStyle name="_Фаолият_5-жадвал" xfId="1987"/>
    <cellStyle name="_Фаолият_67 та жадвал №2" xfId="1988"/>
    <cellStyle name="_Фаолият_67 та жадвал №2_Хизмат кўрсатиш" xfId="1989"/>
    <cellStyle name="_Фаолият_67 талик жадвал-Иктисод №1" xfId="1990"/>
    <cellStyle name="_Фаолият_67 талик жадвал-Иктисод №1_Хизмат кўрсатиш" xfId="1991"/>
    <cellStyle name="_Фаолият_9 ойлик бажарилиши" xfId="1992"/>
    <cellStyle name="_Фаолият_БАЖАРИЛИШИ 1-май" xfId="1993"/>
    <cellStyle name="_Фаолият_БАЖАРИЛИШИ 1-май_КР_ Прогноз (4 жадвал)" xfId="1994"/>
    <cellStyle name="_Фаолият_банк вилоят" xfId="1995"/>
    <cellStyle name="_Фаолият_банк вилоят_Quqon Dastur-311-01-05-2010" xfId="1996"/>
    <cellStyle name="_Фаолият_банк вилоят_ВМ 311-01-05-2010" xfId="1997"/>
    <cellStyle name="_Фаолият_Бобир учун 67 талик жадвал-Иктисод" xfId="1998"/>
    <cellStyle name="_Фаолият_Бобир учун 67 талик жадвал-Иктисод_Хизмат кўрсатиш" xfId="1999"/>
    <cellStyle name="_Фаолият_Бухоро вилоят Бандалик-2010" xfId="2000"/>
    <cellStyle name="_Фаолият_Бухоро вилоятБандалик" xfId="2001"/>
    <cellStyle name="_Фаолият_Бухоро вилоятБандалик-2010" xfId="2002"/>
    <cellStyle name="_Фаолият_Бухоро вилоятБандалик-20102" xfId="2003"/>
    <cellStyle name="_Фаолият_дастур копияси" xfId="2004"/>
    <cellStyle name="_Фаолият_Дастур формаси янги ойларга булинган вазирлик" xfId="2005"/>
    <cellStyle name="_Фаолият_Ёкиб ака чораклик" xfId="2006"/>
    <cellStyle name="_Фаолият_Жиз" xfId="2007"/>
    <cellStyle name="_Фаолият_иктисодга" xfId="2008"/>
    <cellStyle name="_Фаолият_иктисодга_КР_ Прогноз (4 жадвал)" xfId="2009"/>
    <cellStyle name="_Фаолият_Ишлаб чиқариш ва ижтимоий инфраструктурани ривожлантириш" xfId="2010"/>
    <cellStyle name="_Фаолият_Карор буйича 31 октябр" xfId="2011"/>
    <cellStyle name="_Фаолият_Карор буйича 31 октябр_Quqon Dastur-311-01-05-2010" xfId="2012"/>
    <cellStyle name="_Фаолият_Карор буйича 31 октябр_ВМ 311-01-05-2010" xfId="2013"/>
    <cellStyle name="_Фаолият_Карор буйича охирги" xfId="2014"/>
    <cellStyle name="_Фаолият_Касаначи 4 ой" xfId="2015"/>
    <cellStyle name="_Фаолият_Касаначи 4 ой_Хизмат кўрсатиш" xfId="2016"/>
    <cellStyle name="_Фаолият_Касаначилик хисоботи 2009 йил" xfId="2017"/>
    <cellStyle name="_Фаолият_Книга1" xfId="2020"/>
    <cellStyle name="_Фаолият_КР_ Прогноз (4 жадвал)" xfId="2021"/>
    <cellStyle name="_Фаолият_қишлоқ таррақиёти 82 банд тўлиқ" xfId="2018"/>
    <cellStyle name="_Фаолият_қишлоқ таррақиёти 82 банд тўлиқ_КР_ Прогноз (4 жадвал)" xfId="2019"/>
    <cellStyle name="_Фаолият_Молиявий манбалар буйича хисоботлар янги 2009 йил 1-ярим йиллик" xfId="2022"/>
    <cellStyle name="_Фаолият_ОЛТИНСОЙ 2009 йил Кишлок таракиёти йили дастурининг бажарилиши" xfId="2023"/>
    <cellStyle name="_Фаолият_ОЛТИНСОЙ 2009 йил янги иш урин яратиш 1100 кушимча манзилли руйхат" xfId="2024"/>
    <cellStyle name="_Фаолият_ОЛТИНСОЙ 2009 йил янги иш урин яратиш иктисодий кризис манзилли руйхат" xfId="2025"/>
    <cellStyle name="_Фаолият_Р.Шоабдурахмонов топшириғи - янги иш ўринлари" xfId="2026"/>
    <cellStyle name="_Фаолият_СВОД.. 2010 йил ДАСТУРИ" xfId="2027"/>
    <cellStyle name="_Фаолият_Сухроб Вилоят свод" xfId="2028"/>
    <cellStyle name="_Фаолият_Сухроб Вилоят свод_КР_ Прогноз (4 жадвал)" xfId="2029"/>
    <cellStyle name="_Фаолият_Тармоклар буйича хисоботлар янги 2009 йил 1-ярим йиллик" xfId="2030"/>
    <cellStyle name="_Фаолият_Тармоклар буйича хисоботлар янги 2009 йил 9 ойлик" xfId="2031"/>
    <cellStyle name="_Фаолият_Термиз ш" xfId="2032"/>
    <cellStyle name="_Фаолият_учта туман буйича касана" xfId="2033"/>
    <cellStyle name="_Фаолият_учта туман буйича касана_Хизмат кўрсатиш" xfId="2034"/>
    <cellStyle name="_Фаолият_Хисобот Кишлок тараккиёти ва фаровонлиги йили" xfId="2035"/>
    <cellStyle name="_Фаолият_ЯИЎ-сервис" xfId="2036"/>
    <cellStyle name="_Фаолият_ЯИЎ-сервис_КР_ Прогноз (4 жадвал)" xfId="2037"/>
    <cellStyle name="_Фаолият_Янги иш ўринлари Иктисодиёт бош бошкармаси" xfId="2039"/>
    <cellStyle name="_Фаолият_янги иш уринлари узгартирилгани охирги" xfId="2038"/>
    <cellStyle name="_Фаолият_ЯНГИ ОБЪЕКТ ВА КЕНГАЙТИРИШ ОХИРГИСИ 1-2 ИЛОВА 2010 ДАСТУР" xfId="2040"/>
    <cellStyle name="_Фарғона" xfId="2041"/>
    <cellStyle name="_Фарғона_Хизмат кўрсатиш" xfId="2066"/>
    <cellStyle name="_Хизмат курсатиш ва сервис хисоботлари" xfId="2076"/>
    <cellStyle name="_Хисобот Кишлок тараккиёти ва фаровонлиги йили" xfId="2077"/>
    <cellStyle name="_Хокимият РЕЖА-2010" xfId="2083"/>
    <cellStyle name="_Хокимиятга 01.03.2009й" xfId="2084"/>
    <cellStyle name="_Хоразм" xfId="2085"/>
    <cellStyle name="_Хоразм_2009 йилда янги иш уринлари яратиш иктисодий кризис" xfId="2086"/>
    <cellStyle name="_Хоразм_2009 йилда янги иш уринлари яратиш иктисодий кризис манзилли руйхат" xfId="2087"/>
    <cellStyle name="_Хоразм_2010 ДАСТУР ЗОКИР АКАГА СОРТИРОВКА ТАСДИК" xfId="2088"/>
    <cellStyle name="_Хоразм_2010 ДАСТУР КФЙ ва МФЙ ТАСДИК 2" xfId="2089"/>
    <cellStyle name="_Хоразм_29" xfId="2090"/>
    <cellStyle name="_Хоразм_5-жадвал" xfId="2091"/>
    <cellStyle name="_Хоразм_банк вилоят" xfId="2092"/>
    <cellStyle name="_Хоразм_банк вилоят_Quqon Dastur-311-01-05-2010" xfId="2093"/>
    <cellStyle name="_Хоразм_банк вилоят_ВМ 311-01-05-2010" xfId="2094"/>
    <cellStyle name="_Хоразм_Бухоро вилоят Бандалик-2010" xfId="2095"/>
    <cellStyle name="_Хоразм_Бухоро вилоятБандалик" xfId="2096"/>
    <cellStyle name="_Хоразм_Бухоро вилоятБандалик-2010" xfId="2097"/>
    <cellStyle name="_Хоразм_Бухоро вилоятБандалик-20102" xfId="2098"/>
    <cellStyle name="_Хоразм_дастур копияси" xfId="2099"/>
    <cellStyle name="_Хоразм_Дастур формаси янги ойларга булинган вазирлик" xfId="2100"/>
    <cellStyle name="_Хоразм_Жиззах вилоят 1-чорак хис" xfId="2101"/>
    <cellStyle name="_Хоразм_Йиллик режа таксимоти" xfId="2107"/>
    <cellStyle name="_Хоразм_иктисодга" xfId="2102"/>
    <cellStyle name="_Хоразм_иктисодга_КР_ Прогноз (4 жадвал)" xfId="2103"/>
    <cellStyle name="_Хоразм_Иктисодиёт бошкармаси 1-чорак" xfId="2104"/>
    <cellStyle name="_Хоразм_Ишлаб чиқариш ва ижтимоий инфраструктурани ривожлантириш" xfId="2105"/>
    <cellStyle name="_Хоразм_июн ойи иш урни" xfId="2106"/>
    <cellStyle name="_Хоразм_Карор буйича 31 октябр" xfId="2108"/>
    <cellStyle name="_Хоразм_Карор буйича 31 октябр_Quqon Dastur-311-01-05-2010" xfId="2109"/>
    <cellStyle name="_Хоразм_Карор буйича 31 октябр_ВМ 311-01-05-2010" xfId="2110"/>
    <cellStyle name="_Хоразм_Карор буйича охирги" xfId="2111"/>
    <cellStyle name="_Хоразм_Касаначилик хисоботи 2009 йил" xfId="2112"/>
    <cellStyle name="_Хоразм_Книга1" xfId="2113"/>
    <cellStyle name="_Хоразм_Молиявий манбалар буйича хисоботлар янги 2009 йил 1-ярим йиллик" xfId="2114"/>
    <cellStyle name="_Хоразм_ОЛТИНСОЙ 2009 йил Кишлок таракиёти йили дастурининг бажарилиши" xfId="2115"/>
    <cellStyle name="_Хоразм_ОЛТИНСОЙ 2009 йил янги иш урин яратиш 1100 кушимча манзилли руйхат" xfId="2116"/>
    <cellStyle name="_Хоразм_ОЛТИНСОЙ 2009 йил янги иш урин яратиш иктисодий кризис манзилли руйхат" xfId="2117"/>
    <cellStyle name="_Хоразм_ПРОМ 2010-1чорак-жадваллар 23.03" xfId="2118"/>
    <cellStyle name="_Хоразм_Режа булиниши" xfId="2119"/>
    <cellStyle name="_Хоразм_СВОД.. 2010 йил ДАСТУРИ" xfId="2120"/>
    <cellStyle name="_Хоразм_Сухроб Вилоят свод" xfId="2121"/>
    <cellStyle name="_Хоразм_Сухроб Вилоят свод_КР_ Прогноз (4 жадвал)" xfId="2122"/>
    <cellStyle name="_Хоразм_Тармоклар буйича хисоботлар янги 2009 йил 1-ярим йиллик" xfId="2123"/>
    <cellStyle name="_Хоразм_Тармоклар буйича хисоботлар янги 2009 йил 9 ойлик" xfId="2124"/>
    <cellStyle name="_Хоразм_Термиз ш" xfId="2125"/>
    <cellStyle name="_Хоразм_Хисобот Кишлок тараккиёти ва фаровонлиги йили" xfId="2126"/>
    <cellStyle name="_Хоразм_Янги иш ўринлари Иктисодиёт бош бошкармаси" xfId="2128"/>
    <cellStyle name="_Хоразм_янги иш уринлари узгартирилгани охирги" xfId="2127"/>
    <cellStyle name="_Хоразм_ЯНГИ ОБЪЕКТ ВА КЕНГАЙТИРИШ ОХИРГИСИ 1-2 ИЛОВА 2010 ДАСТУР" xfId="2129"/>
    <cellStyle name="_ЦБ " xfId="2130"/>
    <cellStyle name="_чора-тадбир свод" xfId="2131"/>
    <cellStyle name="_чора-тадбир свод_2009 йилда янги иш уринлари яратиш иктисодий кризис" xfId="2132"/>
    <cellStyle name="_чора-тадбир свод_2009 йилда янги иш уринлари яратиш иктисодий кризис манзилли руйхат" xfId="2133"/>
    <cellStyle name="_чора-тадбир свод_2010 ДАСТУР ЗОКИР АКАГА СОРТИРОВКА ТАСДИК" xfId="2134"/>
    <cellStyle name="_чора-тадбир свод_2010 ДАСТУР КФЙ ва МФЙ ТАСДИК 2" xfId="2135"/>
    <cellStyle name="_чора-тадбир свод_38-Ж" xfId="2136"/>
    <cellStyle name="_чора-тадбир свод_5-жадвал" xfId="2137"/>
    <cellStyle name="_чора-тадбир свод_67 та жадвал №2" xfId="2138"/>
    <cellStyle name="_чора-тадбир свод_67 та жадвал №2_Хизмат кўрсатиш" xfId="2139"/>
    <cellStyle name="_чора-тадбир свод_67 талик жадвал-Иктисод №1" xfId="2140"/>
    <cellStyle name="_чора-тадбир свод_67 талик жадвал-Иктисод №1_Хизмат кўрсатиш" xfId="2141"/>
    <cellStyle name="_чора-тадбир свод_9 ойлик бажарилиши" xfId="2142"/>
    <cellStyle name="_чора-тадбир свод_БАЖАРИЛИШИ 1-май" xfId="2143"/>
    <cellStyle name="_чора-тадбир свод_БАЖАРИЛИШИ 1-май_КР_ Прогноз (4 жадвал)" xfId="2144"/>
    <cellStyle name="_чора-тадбир свод_банк вилоят" xfId="2145"/>
    <cellStyle name="_чора-тадбир свод_банк вилоят_Quqon Dastur-311-01-05-2010" xfId="2146"/>
    <cellStyle name="_чора-тадбир свод_банк вилоят_ВМ 311-01-05-2010" xfId="2147"/>
    <cellStyle name="_чора-тадбир свод_Бобир учун 67 талик жадвал-Иктисод" xfId="2148"/>
    <cellStyle name="_чора-тадбир свод_Бобир учун 67 талик жадвал-Иктисод_Хизмат кўрсатиш" xfId="2149"/>
    <cellStyle name="_чора-тадбир свод_Бухоро вилоят Бандалик-2010" xfId="2150"/>
    <cellStyle name="_чора-тадбир свод_Бухоро вилоятБандалик" xfId="2151"/>
    <cellStyle name="_чора-тадбир свод_Бухоро вилоятБандалик-2010" xfId="2152"/>
    <cellStyle name="_чора-тадбир свод_Бухоро вилоятБандалик-20102" xfId="2153"/>
    <cellStyle name="_чора-тадбир свод_дастур копияси" xfId="2154"/>
    <cellStyle name="_чора-тадбир свод_Дастур формаси янги ойларга булинган вазирлик" xfId="2155"/>
    <cellStyle name="_чора-тадбир свод_Ёкиб ака чораклик" xfId="2156"/>
    <cellStyle name="_чора-тадбир свод_Жиз" xfId="2157"/>
    <cellStyle name="_чора-тадбир свод_иктисодга" xfId="2158"/>
    <cellStyle name="_чора-тадбир свод_иктисодга_КР_ Прогноз (4 жадвал)" xfId="2159"/>
    <cellStyle name="_чора-тадбир свод_Ишлаб чиқариш ва ижтимоий инфраструктурани ривожлантириш" xfId="2160"/>
    <cellStyle name="_чора-тадбир свод_Карор буйича 31 октябр" xfId="2161"/>
    <cellStyle name="_чора-тадбир свод_Карор буйича 31 октябр_Quqon Dastur-311-01-05-2010" xfId="2162"/>
    <cellStyle name="_чора-тадбир свод_Карор буйича 31 октябр_ВМ 311-01-05-2010" xfId="2163"/>
    <cellStyle name="_чора-тадбир свод_Карор буйича охирги" xfId="2164"/>
    <cellStyle name="_чора-тадбир свод_Касаначи 4 ой" xfId="2165"/>
    <cellStyle name="_чора-тадбир свод_Касаначи 4 ой_Хизмат кўрсатиш" xfId="2166"/>
    <cellStyle name="_чора-тадбир свод_Касаначилик хисоботи 2009 йил" xfId="2167"/>
    <cellStyle name="_чора-тадбир свод_Книга1" xfId="2170"/>
    <cellStyle name="_чора-тадбир свод_КР_ Прогноз (4 жадвал)" xfId="2171"/>
    <cellStyle name="_чора-тадбир свод_қишлоқ таррақиёти 82 банд тўлиқ" xfId="2168"/>
    <cellStyle name="_чора-тадбир свод_қишлоқ таррақиёти 82 банд тўлиқ_КР_ Прогноз (4 жадвал)" xfId="2169"/>
    <cellStyle name="_чора-тадбир свод_Молиявий манбалар буйича хисоботлар янги 2009 йил 1-ярим йиллик" xfId="2172"/>
    <cellStyle name="_чора-тадбир свод_ОЛТИНСОЙ 2009 йил Кишлок таракиёти йили дастурининг бажарилиши" xfId="2173"/>
    <cellStyle name="_чора-тадбир свод_ОЛТИНСОЙ 2009 йил янги иш урин яратиш 1100 кушимча манзилли руйхат" xfId="2174"/>
    <cellStyle name="_чора-тадбир свод_ОЛТИНСОЙ 2009 йил янги иш урин яратиш иктисодий кризис манзилли руйхат" xfId="2175"/>
    <cellStyle name="_чора-тадбир свод_Р.Шоабдурахмонов топшириғи - янги иш ўринлари" xfId="2176"/>
    <cellStyle name="_чора-тадбир свод_СВОД.. 2010 йил ДАСТУРИ" xfId="2177"/>
    <cellStyle name="_чора-тадбир свод_Сухроб Вилоят свод" xfId="2178"/>
    <cellStyle name="_чора-тадбир свод_Сухроб Вилоят свод_КР_ Прогноз (4 жадвал)" xfId="2179"/>
    <cellStyle name="_чора-тадбир свод_Тармоклар буйича хисоботлар янги 2009 йил 1-ярим йиллик" xfId="2180"/>
    <cellStyle name="_чора-тадбир свод_Тармоклар буйича хисоботлар янги 2009 йил 9 ойлик" xfId="2181"/>
    <cellStyle name="_чора-тадбир свод_Термиз ш" xfId="2182"/>
    <cellStyle name="_чора-тадбир свод_учта туман буйича касана" xfId="2183"/>
    <cellStyle name="_чора-тадбир свод_учта туман буйича касана_Хизмат кўрсатиш" xfId="2184"/>
    <cellStyle name="_чора-тадбир свод_Хисобот Кишлок тараккиёти ва фаровонлиги йили" xfId="2185"/>
    <cellStyle name="_чора-тадбир свод_ЯИЎ-сервис" xfId="2186"/>
    <cellStyle name="_чора-тадбир свод_ЯИЎ-сервис_КР_ Прогноз (4 жадвал)" xfId="2187"/>
    <cellStyle name="_чора-тадбир свод_Янги иш ўринлари Иктисодиёт бош бошкармаси" xfId="2189"/>
    <cellStyle name="_чора-тадбир свод_янги иш уринлари узгартирилгани охирги" xfId="2188"/>
    <cellStyle name="_чора-тадбир свод_ЯНГИ ОБЪЕКТ ВА КЕНГАЙТИРИШ ОХИРГИСИ 1-2 ИЛОВА 2010 ДАСТУР" xfId="2190"/>
    <cellStyle name="_Якка Тадбир аёл- (янгиси )1.04.08 й." xfId="2191"/>
    <cellStyle name="_Янги иш ўринлари Иктисодиёт бош бошкармаси" xfId="2197"/>
    <cellStyle name="_Янги иш ўринлари Иктисодиёт бош бошкармаси_таблицы-23092010-2" xfId="2202"/>
    <cellStyle name="_янги иш уринлари узгартирилгани охирги" xfId="2192"/>
    <cellStyle name="”?ќђќ‘ћ‚›‰" xfId="2204"/>
    <cellStyle name="”?љ‘?ђћ‚ђќќ›‰" xfId="2205"/>
    <cellStyle name="”€ќђќ‘ћ‚›‰" xfId="2206"/>
    <cellStyle name="”€љ‘€ђћ‚ђќќ›‰" xfId="2207"/>
    <cellStyle name="”ќђќ‘ћ‚›‰" xfId="2208"/>
    <cellStyle name="”љ‘ђћ‚ђќќ›‰" xfId="2209"/>
    <cellStyle name="„…ќ…†ќ›‰" xfId="2210"/>
    <cellStyle name="„ђ’ђ" xfId="2211"/>
    <cellStyle name="€’ћѓћ‚›‰" xfId="2214"/>
    <cellStyle name="‡ђѓћ‹ћ‚ћљ1" xfId="2212"/>
    <cellStyle name="‡ђѓћ‹ћ‚ћљ2" xfId="2213"/>
    <cellStyle name="’ћѓћ‚›‰" xfId="2203"/>
    <cellStyle name="" xfId="1"/>
    <cellStyle name="" xfId="2"/>
    <cellStyle name="" xfId="3"/>
    <cellStyle name="" xfId="4"/>
    <cellStyle name="_�����-041009" xfId="34"/>
    <cellStyle name="_18 жадвал сан" xfId="71"/>
    <cellStyle name="_18 жадвал сан" xfId="72"/>
    <cellStyle name="_18 жадвал сан_Карор буйича охирги" xfId="76"/>
    <cellStyle name="_18 жадвал сан_Карор буйича охирги" xfId="77"/>
    <cellStyle name="_18 жадвал сан_Карор буйича охирги_Quqon Dastur-311-01-05-2010" xfId="80"/>
    <cellStyle name="_18 жадвал сан_Карор буйича охирги_Quqon Dastur-311-01-05-2010" xfId="81"/>
    <cellStyle name="_18 жадвал сан_Карор буйича охирги_ВМ 311-01-05-2010" xfId="84"/>
    <cellStyle name="_18 жадвал сан_Карор буйича охирги_ВМ 311-01-05-2010" xfId="85"/>
    <cellStyle name="_1-кисм 1-свод" xfId="88"/>
    <cellStyle name="_1-кисм 1-свод" xfId="89"/>
    <cellStyle name="_2010 йил 1-ярим йиллик лойихалар" xfId="367"/>
    <cellStyle name="_2010 йил 1-ярим йиллик лойихалар" xfId="368"/>
    <cellStyle name="_29" xfId="418"/>
    <cellStyle name="_29" xfId="419"/>
    <cellStyle name="_308 хисоботи 2010йил 1 апрель холатига" xfId="468"/>
    <cellStyle name="_308 хисоботи 2010йил 1 апрель холатига" xfId="469"/>
    <cellStyle name="_308 хисоботи 2010йил 1 апрель холатига_01.11.12 режага нисбатан1" xfId="473"/>
    <cellStyle name="_308 хисоботи 2010йил 1 апрель холатига_01.11.12 режага нисбатан1" xfId="474"/>
    <cellStyle name="_308 хисоботи 2010йил 1 апрель холатига_Андижон туман" xfId="477"/>
    <cellStyle name="_308 хисоботи 2010йил 1 апрель холатига_Андижон туман" xfId="478"/>
    <cellStyle name="_308 хисоботи 2010йил 1 апрель холатига_Баёнга илова 01.11.2011 10 нисбатан ЎТГАН" xfId="481"/>
    <cellStyle name="_308 хисоботи 2010йил 1 апрель холатига_Баёнга илова 01.11.2011 10 нисбатан ЎТГАН" xfId="482"/>
    <cellStyle name="_308 хисоботи 2010йил 1 апрель холатига_Баёнга илова 01.11.2011 10 нисбатан ЎТГАН_Ўтган йилга нисбатан" xfId="485"/>
    <cellStyle name="_308 хисоботи 2010йил 1 апрель холатига_Баёнга илова 01.11.2011 10 нисбатан ЎТГАН_Ўтган йилга нисбатан" xfId="486"/>
    <cellStyle name="_308 хисоботи 2010йил 1 апрель холатига_Бухоро" xfId="489"/>
    <cellStyle name="_308 хисоботи 2010йил 1 апрель холатига_Бухоро" xfId="490"/>
    <cellStyle name="_308 хисоботи 2010йил 1 апрель холатига_Бухоро_01.11.12 режага нисбатан1" xfId="493"/>
    <cellStyle name="_308 хисоботи 2010йил 1 апрель холатига_Бухоро_01.11.12 режага нисбатан1" xfId="494"/>
    <cellStyle name="_308 хисоботи 2010йил 1 апрель холатига_Бухоро_Баёнга илова 01.11.2011 10 нисбатан ЎТГАН" xfId="497"/>
    <cellStyle name="_308 хисоботи 2010йил 1 апрель холатига_Бухоро_Баёнга илова 01.11.2011 10 нисбатан ЎТГАН" xfId="498"/>
    <cellStyle name="_308 хисоботи 2010йил 1 апрель холатига_Бухоро_Баёнга илова 01.11.2011 10 нисбатан ЎТГАН_Ўтган йилга нисбатан" xfId="501"/>
    <cellStyle name="_308 хисоботи 2010йил 1 апрель холатига_Бухоро_Баёнга илова 01.11.2011 10 нисбатан ЎТГАН_Ўтган йилга нисбатан" xfId="502"/>
    <cellStyle name="_308 хисоботи 2010йил 1 апрель холатига_Бухоро_ВМ Ёш оила микрокредит 01.05" xfId="505"/>
    <cellStyle name="_308 хисоботи 2010йил 1 апрель холатига_Бухоро_ВМ Ёш оила микрокредит 01.05" xfId="506"/>
    <cellStyle name="_308 хисоботи 2010йил 1 апрель холатига_Бухоро_Книга1" xfId="509"/>
    <cellStyle name="_308 хисоботи 2010йил 1 апрель холатига_Бухоро_Книга1" xfId="510"/>
    <cellStyle name="_308 хисоботи 2010йил 1 апрель холатига_Бухоро_Таблицы на 01.11.2011 (усиш)" xfId="513"/>
    <cellStyle name="_308 хисоботи 2010йил 1 апрель холатига_Бухоро_Таблицы на 01.11.2011 (усиш)" xfId="514"/>
    <cellStyle name="_308 хисоботи 2010йил 1 апрель холатига_Бухоро_Ўтган йилга нисбатан" xfId="517"/>
    <cellStyle name="_308 хисоботи 2010йил 1 апрель холатига_Бухоро_Ўтган йилга нисбатан" xfId="518"/>
    <cellStyle name="_308 хисоботи 2010йил 1 апрель холатига_Бухоро_ЯКУН    январь 2012 (прогноз)" xfId="521"/>
    <cellStyle name="_308 хисоботи 2010йил 1 апрель холатига_Бухоро_ЯКУН    январь 2012 (прогноз)" xfId="522"/>
    <cellStyle name="_308 хисоботи 2010йил 1 апрель холатига_ВМ Ёш оила микрокредит 01.05" xfId="525"/>
    <cellStyle name="_308 хисоботи 2010йил 1 апрель холатига_ВМ Ёш оила микрокредит 01.05" xfId="526"/>
    <cellStyle name="_308 хисоботи 2010йил 1 апрель холатига_Книга1" xfId="529"/>
    <cellStyle name="_308 хисоботи 2010йил 1 апрель холатига_Книга1" xfId="530"/>
    <cellStyle name="_308 хисоботи 2010йил 1 апрель холатига_Навоий1 туман" xfId="533"/>
    <cellStyle name="_308 хисоботи 2010йил 1 апрель холатига_Навоий1 туман" xfId="534"/>
    <cellStyle name="_308 хисоботи 2010йил 1 апрель холатига_Навоий1 туман_01.11.12 режага нисбатан1" xfId="537"/>
    <cellStyle name="_308 хисоботи 2010йил 1 апрель холатига_Навоий1 туман_01.11.12 режага нисбатан1" xfId="538"/>
    <cellStyle name="_308 хисоботи 2010йил 1 апрель холатига_Навоий1 туман_Баёнга илова 01.11.2011 10 нисбатан ЎТГАН" xfId="541"/>
    <cellStyle name="_308 хисоботи 2010йил 1 апрель холатига_Навоий1 туман_Баёнга илова 01.11.2011 10 нисбатан ЎТГАН" xfId="542"/>
    <cellStyle name="_308 хисоботи 2010йил 1 апрель холатига_Навоий1 туман_Баёнга илова 01.11.2011 10 нисбатан ЎТГАН_Ўтган йилга нисбатан" xfId="545"/>
    <cellStyle name="_308 хисоботи 2010йил 1 апрель холатига_Навоий1 туман_Баёнга илова 01.11.2011 10 нисбатан ЎТГАН_Ўтган йилга нисбатан" xfId="546"/>
    <cellStyle name="_308 хисоботи 2010йил 1 апрель холатига_Навоий1 туман_ВМ Ёш оила микрокредит 01.05" xfId="549"/>
    <cellStyle name="_308 хисоботи 2010йил 1 апрель холатига_Навоий1 туман_ВМ Ёш оила микрокредит 01.05" xfId="550"/>
    <cellStyle name="_308 хисоботи 2010йил 1 апрель холатига_Навоий1 туман_Книга1" xfId="553"/>
    <cellStyle name="_308 хисоботи 2010йил 1 апрель холатига_Навоий1 туман_Книга1" xfId="554"/>
    <cellStyle name="_308 хисоботи 2010йил 1 апрель холатига_Навоий1 туман_Таблицы на 01.11.2011 (усиш)" xfId="557"/>
    <cellStyle name="_308 хисоботи 2010йил 1 апрель холатига_Навоий1 туман_Таблицы на 01.11.2011 (усиш)" xfId="558"/>
    <cellStyle name="_308 хисоботи 2010йил 1 апрель холатига_Навоий1 туман_Ўтган йилга нисбатан" xfId="561"/>
    <cellStyle name="_308 хисоботи 2010йил 1 апрель холатига_Навоий1 туман_Ўтган йилга нисбатан" xfId="562"/>
    <cellStyle name="_308 хисоботи 2010йил 1 апрель холатига_Навоий1 туман_ЯКУН    январь 2012 (прогноз)" xfId="565"/>
    <cellStyle name="_308 хисоботи 2010йил 1 апрель холатига_Навоий1 туман_ЯКУН    январь 2012 (прогноз)" xfId="566"/>
    <cellStyle name="_308 хисоботи 2010йил 1 апрель холатига_СВОД БАРЧА олдинги" xfId="569"/>
    <cellStyle name="_308 хисоботи 2010йил 1 апрель холатига_СВОД БАРЧА олдинги" xfId="570"/>
    <cellStyle name="_308 хисоботи 2010йил 1 апрель холатига_Таблицы на 01.11.2011 (усиш)" xfId="573"/>
    <cellStyle name="_308 хисоботи 2010йил 1 апрель холатига_Таблицы на 01.11.2011 (усиш)" xfId="574"/>
    <cellStyle name="_308 хисоботи 2010йил 1 апрель холатига_Ўтган йилга нисбатан" xfId="577"/>
    <cellStyle name="_308 хисоботи 2010йил 1 апрель холатига_Ўтган йилга нисбатан" xfId="578"/>
    <cellStyle name="_308 хисоботи 2010йил 1 апрель холатига_Хоразм туман" xfId="581"/>
    <cellStyle name="_308 хисоботи 2010йил 1 апрель холатига_Хоразм туман" xfId="582"/>
    <cellStyle name="_308 хисоботи 2010йил 1 апрель холатига_ЯКУН    январь 2012 (прогноз)" xfId="585"/>
    <cellStyle name="_308 хисоботи 2010йил 1 апрель холатига_ЯКУН    январь 2012 (прогноз)" xfId="586"/>
    <cellStyle name="_4.1" xfId="590"/>
    <cellStyle name="_банк вилоят" xfId="624"/>
    <cellStyle name="_банк вилоят" xfId="625"/>
    <cellStyle name="_банк вилоят ув капитал" xfId="628"/>
    <cellStyle name="_выдача_2011-2015_1" xfId="673"/>
    <cellStyle name="_выдача_2011-2015_1" xfId="674"/>
    <cellStyle name="_выдача_2011-2015_1_Андижон туман" xfId="677"/>
    <cellStyle name="_выдача_2011-2015_1_Андижон туман" xfId="678"/>
    <cellStyle name="_выдача_2011-2015_1_Бухоро" xfId="681"/>
    <cellStyle name="_выдача_2011-2015_1_Бухоро" xfId="682"/>
    <cellStyle name="_выдача_2011-2015_1_Бухоро_01.11.12 режага нисбатан1" xfId="685"/>
    <cellStyle name="_выдача_2011-2015_1_Бухоро_01.11.12 режага нисбатан1" xfId="686"/>
    <cellStyle name="_выдача_2011-2015_1_Бухоро_Баёнга илова 01.11.2011 10 нисбатан ЎТГАН" xfId="689"/>
    <cellStyle name="_выдача_2011-2015_1_Бухоро_Баёнга илова 01.11.2011 10 нисбатан ЎТГАН" xfId="690"/>
    <cellStyle name="_выдача_2011-2015_1_Бухоро_Баёнга илова 01.11.2011 10 нисбатан ЎТГАН_Ўтган йилга нисбатан" xfId="693"/>
    <cellStyle name="_выдача_2011-2015_1_Бухоро_Баёнга илова 01.11.2011 10 нисбатан ЎТГАН_Ўтган йилга нисбатан" xfId="694"/>
    <cellStyle name="_выдача_2011-2015_1_Бухоро_ВМ Ёш оила микрокредит 01.05" xfId="697"/>
    <cellStyle name="_выдача_2011-2015_1_Бухоро_ВМ Ёш оила микрокредит 01.05" xfId="698"/>
    <cellStyle name="_выдача_2011-2015_1_Бухоро_Книга1" xfId="701"/>
    <cellStyle name="_выдача_2011-2015_1_Бухоро_Книга1" xfId="702"/>
    <cellStyle name="_выдача_2011-2015_1_Бухоро_Таблицы на 01.11.2011 (усиш)" xfId="705"/>
    <cellStyle name="_выдача_2011-2015_1_Бухоро_Таблицы на 01.11.2011 (усиш)" xfId="706"/>
    <cellStyle name="_выдача_2011-2015_1_Бухоро_Ўтган йилга нисбатан" xfId="709"/>
    <cellStyle name="_выдача_2011-2015_1_Бухоро_Ўтган йилга нисбатан" xfId="710"/>
    <cellStyle name="_выдача_2011-2015_1_Бухоро_ЯКУН    январь 2012 (прогноз)" xfId="713"/>
    <cellStyle name="_выдача_2011-2015_1_Бухоро_ЯКУН    январь 2012 (прогноз)" xfId="714"/>
    <cellStyle name="_выдача_2011-2015_1_Навоий" xfId="717"/>
    <cellStyle name="_выдача_2011-2015_1_Навоий" xfId="718"/>
    <cellStyle name="_выдача_2011-2015_1_Навоий_01.11.12 режага нисбатан1" xfId="721"/>
    <cellStyle name="_выдача_2011-2015_1_Навоий_01.11.12 режага нисбатан1" xfId="722"/>
    <cellStyle name="_выдача_2011-2015_1_Навоий_Баёнга илова 01.11.2011 10 нисбатан ЎТГАН" xfId="725"/>
    <cellStyle name="_выдача_2011-2015_1_Навоий_Баёнга илова 01.11.2011 10 нисбатан ЎТГАН" xfId="726"/>
    <cellStyle name="_выдача_2011-2015_1_Навоий_Баёнга илова 01.11.2011 10 нисбатан ЎТГАН_Ўтган йилга нисбатан" xfId="729"/>
    <cellStyle name="_выдача_2011-2015_1_Навоий_Баёнга илова 01.11.2011 10 нисбатан ЎТГАН_Ўтган йилга нисбатан" xfId="730"/>
    <cellStyle name="_выдача_2011-2015_1_Навоий_ВМ Ёш оила микрокредит 01.05" xfId="733"/>
    <cellStyle name="_выдача_2011-2015_1_Навоий_ВМ Ёш оила микрокредит 01.05" xfId="734"/>
    <cellStyle name="_выдача_2011-2015_1_Навоий_Книга1" xfId="737"/>
    <cellStyle name="_выдача_2011-2015_1_Навоий_Книга1" xfId="738"/>
    <cellStyle name="_выдача_2011-2015_1_Навоий_Таблицы на 01.11.2011 (усиш)" xfId="741"/>
    <cellStyle name="_выдача_2011-2015_1_Навоий_Таблицы на 01.11.2011 (усиш)" xfId="742"/>
    <cellStyle name="_выдача_2011-2015_1_Навоий_Ўтган йилга нисбатан" xfId="745"/>
    <cellStyle name="_выдача_2011-2015_1_Навоий_Ўтган йилга нисбатан" xfId="746"/>
    <cellStyle name="_выдача_2011-2015_1_Навоий_ЯКУН    январь 2012 (прогноз)" xfId="749"/>
    <cellStyle name="_выдача_2011-2015_1_Навоий_ЯКУН    январь 2012 (прогноз)" xfId="750"/>
    <cellStyle name="_выдача_2011-2015_1_Навоий1 туман" xfId="753"/>
    <cellStyle name="_выдача_2011-2015_1_Навоий1 туман" xfId="754"/>
    <cellStyle name="_выдача_2011-2015_1_Навоий1 туман_01.11.12 режага нисбатан1" xfId="757"/>
    <cellStyle name="_выдача_2011-2015_1_Навоий1 туман_01.11.12 режага нисбатан1" xfId="758"/>
    <cellStyle name="_выдача_2011-2015_1_Навоий1 туман_Баёнга илова 01.11.2011 10 нисбатан ЎТГАН" xfId="761"/>
    <cellStyle name="_выдача_2011-2015_1_Навоий1 туман_Баёнга илова 01.11.2011 10 нисбатан ЎТГАН" xfId="762"/>
    <cellStyle name="_выдача_2011-2015_1_Навоий1 туман_Баёнга илова 01.11.2011 10 нисбатан ЎТГАН_Ўтган йилга нисбатан" xfId="765"/>
    <cellStyle name="_выдача_2011-2015_1_Навоий1 туман_Баёнга илова 01.11.2011 10 нисбатан ЎТГАН_Ўтган йилга нисбатан" xfId="766"/>
    <cellStyle name="_выдача_2011-2015_1_Навоий1 туман_ВМ Ёш оила микрокредит 01.05" xfId="769"/>
    <cellStyle name="_выдача_2011-2015_1_Навоий1 туман_ВМ Ёш оила микрокредит 01.05" xfId="770"/>
    <cellStyle name="_выдача_2011-2015_1_Навоий1 туман_Книга1" xfId="773"/>
    <cellStyle name="_выдача_2011-2015_1_Навоий1 туман_Книга1" xfId="774"/>
    <cellStyle name="_выдача_2011-2015_1_Навоий1 туман_Таблицы на 01.11.2011 (усиш)" xfId="777"/>
    <cellStyle name="_выдача_2011-2015_1_Навоий1 туман_Таблицы на 01.11.2011 (усиш)" xfId="778"/>
    <cellStyle name="_выдача_2011-2015_1_Навоий1 туман_Ўтган йилга нисбатан" xfId="781"/>
    <cellStyle name="_выдача_2011-2015_1_Навоий1 туман_Ўтган йилга нисбатан" xfId="782"/>
    <cellStyle name="_выдача_2011-2015_1_Навоий1 туман_ЯКУН    январь 2012 (прогноз)" xfId="785"/>
    <cellStyle name="_выдача_2011-2015_1_Навоий1 туман_ЯКУН    январь 2012 (прогноз)" xfId="786"/>
    <cellStyle name="_выдача_2011-2015_1_СВОД БАРЧА олдинги" xfId="789"/>
    <cellStyle name="_выдача_2011-2015_1_СВОД БАРЧА олдинги" xfId="790"/>
    <cellStyle name="_выдача_2011-2015_1_Ўтган йилга нисбатан" xfId="793"/>
    <cellStyle name="_выдача_2011-2015_1_Ўтган йилга нисбатан" xfId="794"/>
    <cellStyle name="_выдача_2011-2015_1_Хоразм туман" xfId="797"/>
    <cellStyle name="_выдача_2011-2015_1_Хоразм туман" xfId="798"/>
    <cellStyle name="_Дастур бажарилиши 01.05.2013 йил холатига" xfId="801"/>
    <cellStyle name="_Дастур бажарилиши 01.05.2013 йил холатига" xfId="802"/>
    <cellStyle name="_Дастур формаси янги ойларга булинган вазирлик" xfId="894"/>
    <cellStyle name="_Дастур формаси янги ойларга булинган вазирлик" xfId="895"/>
    <cellStyle name="_Жиззах вилоят 1-чорак хис" xfId="903"/>
    <cellStyle name="_Жиззах вилоят 1-чорак хис" xfId="904"/>
    <cellStyle name="_Йиллик режа таксимоти" xfId="969"/>
    <cellStyle name="_Йиллик режа таксимоти" xfId="970"/>
    <cellStyle name="_иктисодга" xfId="952"/>
    <cellStyle name="_иктисодга" xfId="953"/>
    <cellStyle name="_Иктисодиёт бошкармаси 1-чорак" xfId="956"/>
    <cellStyle name="_Иктисодиёт бошкармаси 1-чорак" xfId="957"/>
    <cellStyle name="_Ишлаб чиқариш ва ижтимоий инфраструктурани ривожлантириш" xfId="961"/>
    <cellStyle name="_Ишлаб чиқариш ва ижтимоий инфраструктурани ривожлантириш" xfId="962"/>
    <cellStyle name="_июн ойи иш урни" xfId="965"/>
    <cellStyle name="_июн ойи иш урни" xfId="966"/>
    <cellStyle name="_Карор буйича 31 октябр" xfId="976"/>
    <cellStyle name="_Карор буйича 31 октябр" xfId="977"/>
    <cellStyle name="_Карор буйича охирги" xfId="980"/>
    <cellStyle name="_Карор буйича охирги" xfId="981"/>
    <cellStyle name="_Карор буйича охирги_Quqon Dastur-311-01-05-2010" xfId="984"/>
    <cellStyle name="_Карор буйича охирги_Quqon Dastur-311-01-05-2010" xfId="985"/>
    <cellStyle name="_Карор буйича охирги_ВМ 311-01-05-2010" xfId="988"/>
    <cellStyle name="_Карор буйича охирги_ВМ 311-01-05-2010" xfId="989"/>
    <cellStyle name="_Касаначилик хисоботи 2009 йил" xfId="995"/>
    <cellStyle name="_Касаначилик хисоботи 2009 йил" xfId="996"/>
    <cellStyle name="_Книга1" xfId="1065"/>
    <cellStyle name="_Книга1" xfId="1066"/>
    <cellStyle name="_КР Нукус   (2 жадвал)" xfId="1179"/>
    <cellStyle name="_КР Нукус   (2 жадвал)" xfId="1180"/>
    <cellStyle name="_Кредит линия-русча" xfId="1205"/>
    <cellStyle name="_Кредит линия-русча" xfId="1206"/>
    <cellStyle name="_Кредит линия-русча_Андижон туман" xfId="1209"/>
    <cellStyle name="_Кредит линия-русча_Андижон туман" xfId="1210"/>
    <cellStyle name="_Кредит линия-русча_банк вилоят ув капитал" xfId="1213"/>
    <cellStyle name="_Кредит линия-русча_банк вилоят ув капитал" xfId="1214"/>
    <cellStyle name="_Кредит линия-русча_Бухоро" xfId="1217"/>
    <cellStyle name="_Кредит линия-русча_Бухоро" xfId="1218"/>
    <cellStyle name="_Кредит линия-русча_Бухоро_01.11.12 режага нисбатан1" xfId="1221"/>
    <cellStyle name="_Кредит линия-русча_Бухоро_01.11.12 режага нисбатан1" xfId="1222"/>
    <cellStyle name="_Кредит линия-русча_Бухоро_Баёнга илова 01.11.2011 10 нисбатан ЎТГАН" xfId="1225"/>
    <cellStyle name="_Кредит линия-русча_Бухоро_Баёнга илова 01.11.2011 10 нисбатан ЎТГАН" xfId="1226"/>
    <cellStyle name="_Кредит линия-русча_Бухоро_Баёнга илова 01.11.2011 10 нисбатан ЎТГАН_Ўтган йилга нисбатан" xfId="1229"/>
    <cellStyle name="_Кредит линия-русча_Бухоро_Баёнга илова 01.11.2011 10 нисбатан ЎТГАН_Ўтган йилга нисбатан" xfId="1230"/>
    <cellStyle name="_Кредит линия-русча_Бухоро_ВМ Ёш оила микрокредит 01.05" xfId="1233"/>
    <cellStyle name="_Кредит линия-русча_Бухоро_ВМ Ёш оила микрокредит 01.05" xfId="1234"/>
    <cellStyle name="_Кредит линия-русча_Бухоро_Книга1" xfId="1237"/>
    <cellStyle name="_Кредит линия-русча_Бухоро_Книга1" xfId="1238"/>
    <cellStyle name="_Кредит линия-русча_Бухоро_Таблицы на 01.11.2011 (усиш)" xfId="1241"/>
    <cellStyle name="_Кредит линия-русча_Бухоро_Таблицы на 01.11.2011 (усиш)" xfId="1242"/>
    <cellStyle name="_Кредит линия-русча_Бухоро_Ўтган йилга нисбатан" xfId="1245"/>
    <cellStyle name="_Кредит линия-русча_Бухоро_Ўтган йилга нисбатан" xfId="1246"/>
    <cellStyle name="_Кредит линия-русча_Бухоро_ЯКУН    январь 2012 (прогноз)" xfId="1249"/>
    <cellStyle name="_Кредит линия-русча_Бухоро_ЯКУН    январь 2012 (прогноз)" xfId="1250"/>
    <cellStyle name="_Кредит линия-русча_Книга1" xfId="1253"/>
    <cellStyle name="_Кредит линия-русча_Книга1" xfId="1254"/>
    <cellStyle name="_Кредит линия-русча_кредиты" xfId="1257"/>
    <cellStyle name="_Кредит линия-русча_кредиты" xfId="1258"/>
    <cellStyle name="_Кредит линия-русча_Навоий1 туман" xfId="1261"/>
    <cellStyle name="_Кредит линия-русча_Навоий1 туман" xfId="1262"/>
    <cellStyle name="_Кредит линия-русча_Навоий1 туман_01.11.12 режага нисбатан1" xfId="1265"/>
    <cellStyle name="_Кредит линия-русча_Навоий1 туман_01.11.12 режага нисбатан1" xfId="1266"/>
    <cellStyle name="_Кредит линия-русча_Навоий1 туман_Баёнга илова 01.11.2011 10 нисбатан ЎТГАН" xfId="1269"/>
    <cellStyle name="_Кредит линия-русча_Навоий1 туман_Баёнга илова 01.11.2011 10 нисбатан ЎТГАН" xfId="1270"/>
    <cellStyle name="_Кредит линия-русча_Навоий1 туман_Баёнга илова 01.11.2011 10 нисбатан ЎТГАН_Ўтган йилга нисбатан" xfId="1273"/>
    <cellStyle name="_Кредит линия-русча_Навоий1 туман_Баёнга илова 01.11.2011 10 нисбатан ЎТГАН_Ўтган йилга нисбатан" xfId="1274"/>
    <cellStyle name="_Кредит линия-русча_Навоий1 туман_ВМ Ёш оила микрокредит 01.05" xfId="1277"/>
    <cellStyle name="_Кредит линия-русча_Навоий1 туман_ВМ Ёш оила микрокредит 01.05" xfId="1278"/>
    <cellStyle name="_Кредит линия-русча_Навоий1 туман_Книга1" xfId="1281"/>
    <cellStyle name="_Кредит линия-русча_Навоий1 туман_Книга1" xfId="1282"/>
    <cellStyle name="_Кредит линия-русча_Навоий1 туман_Таблицы на 01.11.2011 (усиш)" xfId="1285"/>
    <cellStyle name="_Кредит линия-русча_Навоий1 туман_Таблицы на 01.11.2011 (усиш)" xfId="1286"/>
    <cellStyle name="_Кредит линия-русча_Навоий1 туман_Ўтган йилга нисбатан" xfId="1289"/>
    <cellStyle name="_Кредит линия-русча_Навоий1 туман_Ўтган йилга нисбатан" xfId="1290"/>
    <cellStyle name="_Кредит линия-русча_Навоий1 туман_ЯКУН    январь 2012 (прогноз)" xfId="1293"/>
    <cellStyle name="_Кредит линия-русча_Навоий1 туман_ЯКУН    январь 2012 (прогноз)" xfId="1294"/>
    <cellStyle name="_Кредит линия-русча_ПРОГНОЗ И 2008-2015 125 фоизлик ОКОНЧАТЕЛЬНЫЙ" xfId="1297"/>
    <cellStyle name="_Кредит линия-русча_ПРОГНОЗ И 2008-2015 125 фоизлик ОКОНЧАТЕЛЬНЫЙ" xfId="1298"/>
    <cellStyle name="_Кредит линия-русча_Хоразм туман" xfId="1301"/>
    <cellStyle name="_Кредит линия-русча_Хоразм туман" xfId="1302"/>
    <cellStyle name="_Лист1" xfId="1305"/>
    <cellStyle name="_Макет мониторинг 2009" xfId="1307"/>
    <cellStyle name="_Макет мониторинг 2009" xfId="1308"/>
    <cellStyle name="_Макет мониторинг 2009_Quqon Dastur-311-01-05-2010" xfId="1311"/>
    <cellStyle name="_Макет мониторинг 2009_Quqon Dastur-311-01-05-2010" xfId="1312"/>
    <cellStyle name="_Макет мониторинг 2009_ВМ 311-01-05-2010" xfId="1315"/>
    <cellStyle name="_Макет мониторинг 2009_ВМ 311-01-05-2010" xfId="1316"/>
    <cellStyle name="_Макет мониторинг 2009_Карор буйича охирги" xfId="1319"/>
    <cellStyle name="_Макет мониторинг 2009_Карор буйича охирги" xfId="1320"/>
    <cellStyle name="_МВЭС Хусанбой" xfId="1344"/>
    <cellStyle name="_МВЭС Хусанбой" xfId="1345"/>
    <cellStyle name="_МВЭС2" xfId="1349"/>
    <cellStyle name="_МВЭС2" xfId="1350"/>
    <cellStyle name="_Молиявий манбалар буйича хисоботлар янги 2009 йил 1-ярим йиллик" xfId="1372"/>
    <cellStyle name="_Молиявий манбалар буйича хисоботлар янги 2009 йил 1-ярим йиллик" xfId="1373"/>
    <cellStyle name="_Наслли, гўшт сут, Зоовет 2010й 1 апрель" xfId="1422"/>
    <cellStyle name="_Наслли, гўшт сут, Зоовет 2010й 1 апрель" xfId="1423"/>
    <cellStyle name="_Наслли, гўшт сут, Зоовет 2010й 1 апрель_01.11.12 режага нисбатан1" xfId="1427"/>
    <cellStyle name="_Наслли, гўшт сут, Зоовет 2010й 1 апрель_01.11.12 режага нисбатан1" xfId="1428"/>
    <cellStyle name="_Наслли, гўшт сут, Зоовет 2010й 1 апрель_Андижон туман" xfId="1431"/>
    <cellStyle name="_Наслли, гўшт сут, Зоовет 2010й 1 апрель_Андижон туман" xfId="1432"/>
    <cellStyle name="_Наслли, гўшт сут, Зоовет 2010й 1 апрель_Баёнга илова 01.11.2011 10 нисбатан ЎТГАН" xfId="1435"/>
    <cellStyle name="_Наслли, гўшт сут, Зоовет 2010й 1 апрель_Баёнга илова 01.11.2011 10 нисбатан ЎТГАН" xfId="1436"/>
    <cellStyle name="_Наслли, гўшт сут, Зоовет 2010й 1 апрель_Баёнга илова 01.11.2011 10 нисбатан ЎТГАН_Ўтган йилга нисбатан" xfId="1439"/>
    <cellStyle name="_Наслли, гўшт сут, Зоовет 2010й 1 апрель_Баёнга илова 01.11.2011 10 нисбатан ЎТГАН_Ўтган йилга нисбатан" xfId="1440"/>
    <cellStyle name="_Наслли, гўшт сут, Зоовет 2010й 1 апрель_Бухоро" xfId="1443"/>
    <cellStyle name="_Наслли, гўшт сут, Зоовет 2010й 1 апрель_Бухоро" xfId="1444"/>
    <cellStyle name="_Наслли, гўшт сут, Зоовет 2010й 1 апрель_Бухоро_01.11.12 режага нисбатан1" xfId="1447"/>
    <cellStyle name="_Наслли, гўшт сут, Зоовет 2010й 1 апрель_Бухоро_01.11.12 режага нисбатан1" xfId="1448"/>
    <cellStyle name="_Наслли, гўшт сут, Зоовет 2010й 1 апрель_Бухоро_Баёнга илова 01.11.2011 10 нисбатан ЎТГАН" xfId="1451"/>
    <cellStyle name="_Наслли, гўшт сут, Зоовет 2010й 1 апрель_Бухоро_Баёнга илова 01.11.2011 10 нисбатан ЎТГАН" xfId="1452"/>
    <cellStyle name="_Наслли, гўшт сут, Зоовет 2010й 1 апрель_Бухоро_Баёнга илова 01.11.2011 10 нисбатан ЎТГАН_Ўтган йилга нисбатан" xfId="1455"/>
    <cellStyle name="_Наслли, гўшт сут, Зоовет 2010й 1 апрель_Бухоро_Баёнга илова 01.11.2011 10 нисбатан ЎТГАН_Ўтган йилга нисбатан" xfId="1456"/>
    <cellStyle name="_Наслли, гўшт сут, Зоовет 2010й 1 апрель_Бухоро_ВМ Ёш оила микрокредит 01.05" xfId="1459"/>
    <cellStyle name="_Наслли, гўшт сут, Зоовет 2010й 1 апрель_Бухоро_ВМ Ёш оила микрокредит 01.05" xfId="1460"/>
    <cellStyle name="_Наслли, гўшт сут, Зоовет 2010й 1 апрель_Бухоро_Книга1" xfId="1463"/>
    <cellStyle name="_Наслли, гўшт сут, Зоовет 2010й 1 апрель_Бухоро_Книга1" xfId="1464"/>
    <cellStyle name="_Наслли, гўшт сут, Зоовет 2010й 1 апрель_Бухоро_Таблицы на 01.11.2011 (усиш)" xfId="1467"/>
    <cellStyle name="_Наслли, гўшт сут, Зоовет 2010й 1 апрель_Бухоро_Таблицы на 01.11.2011 (усиш)" xfId="1468"/>
    <cellStyle name="_Наслли, гўшт сут, Зоовет 2010й 1 апрель_Бухоро_Ўтган йилга нисбатан" xfId="1471"/>
    <cellStyle name="_Наслли, гўшт сут, Зоовет 2010й 1 апрель_Бухоро_Ўтган йилга нисбатан" xfId="1472"/>
    <cellStyle name="_Наслли, гўшт сут, Зоовет 2010й 1 апрель_Бухоро_ЯКУН    январь 2012 (прогноз)" xfId="1475"/>
    <cellStyle name="_Наслли, гўшт сут, Зоовет 2010й 1 апрель_Бухоро_ЯКУН    январь 2012 (прогноз)" xfId="1476"/>
    <cellStyle name="_Наслли, гўшт сут, Зоовет 2010й 1 апрель_ВМ Ёш оила микрокредит 01.05" xfId="1479"/>
    <cellStyle name="_Наслли, гўшт сут, Зоовет 2010й 1 апрель_ВМ Ёш оила микрокредит 01.05" xfId="1480"/>
    <cellStyle name="_Наслли, гўшт сут, Зоовет 2010й 1 апрель_Книга1" xfId="1483"/>
    <cellStyle name="_Наслли, гўшт сут, Зоовет 2010й 1 апрель_Книга1" xfId="1484"/>
    <cellStyle name="_Наслли, гўшт сут, Зоовет 2010й 1 апрель_Навоий1 туман" xfId="1487"/>
    <cellStyle name="_Наслли, гўшт сут, Зоовет 2010й 1 апрель_Навоий1 туман" xfId="1488"/>
    <cellStyle name="_Наслли, гўшт сут, Зоовет 2010й 1 апрель_Навоий1 туман_01.11.12 режага нисбатан1" xfId="1491"/>
    <cellStyle name="_Наслли, гўшт сут, Зоовет 2010й 1 апрель_Навоий1 туман_01.11.12 режага нисбатан1" xfId="1492"/>
    <cellStyle name="_Наслли, гўшт сут, Зоовет 2010й 1 апрель_Навоий1 туман_Баёнга илова 01.11.2011 10 нисбатан ЎТГАН" xfId="1495"/>
    <cellStyle name="_Наслли, гўшт сут, Зоовет 2010й 1 апрель_Навоий1 туман_Баёнга илова 01.11.2011 10 нисбатан ЎТГАН" xfId="1496"/>
    <cellStyle name="_Наслли, гўшт сут, Зоовет 2010й 1 апрель_Навоий1 туман_Баёнга илова 01.11.2011 10 нисбатан ЎТГАН_Ўтган йилга нисбатан" xfId="1499"/>
    <cellStyle name="_Наслли, гўшт сут, Зоовет 2010й 1 апрель_Навоий1 туман_Баёнга илова 01.11.2011 10 нисбатан ЎТГАН_Ўтган йилга нисбатан" xfId="1500"/>
    <cellStyle name="_Наслли, гўшт сут, Зоовет 2010й 1 апрель_Навоий1 туман_ВМ Ёш оила микрокредит 01.05" xfId="1503"/>
    <cellStyle name="_Наслли, гўшт сут, Зоовет 2010й 1 апрель_Навоий1 туман_ВМ Ёш оила микрокредит 01.05" xfId="1504"/>
    <cellStyle name="_Наслли, гўшт сут, Зоовет 2010й 1 апрель_Навоий1 туман_Книга1" xfId="1507"/>
    <cellStyle name="_Наслли, гўшт сут, Зоовет 2010й 1 апрель_Навоий1 туман_Книга1" xfId="1508"/>
    <cellStyle name="_Наслли, гўшт сут, Зоовет 2010й 1 апрель_Навоий1 туман_Таблицы на 01.11.2011 (усиш)" xfId="1511"/>
    <cellStyle name="_Наслли, гўшт сут, Зоовет 2010й 1 апрель_Навоий1 туман_Таблицы на 01.11.2011 (усиш)" xfId="1512"/>
    <cellStyle name="_Наслли, гўшт сут, Зоовет 2010й 1 апрель_Навоий1 туман_Ўтган йилга нисбатан" xfId="1515"/>
    <cellStyle name="_Наслли, гўшт сут, Зоовет 2010й 1 апрель_Навоий1 туман_Ўтган йилга нисбатан" xfId="1516"/>
    <cellStyle name="_Наслли, гўшт сут, Зоовет 2010й 1 апрель_Навоий1 туман_ЯКУН    январь 2012 (прогноз)" xfId="1519"/>
    <cellStyle name="_Наслли, гўшт сут, Зоовет 2010й 1 апрель_Навоий1 туман_ЯКУН    январь 2012 (прогноз)" xfId="1520"/>
    <cellStyle name="_Наслли, гўшт сут, Зоовет 2010й 1 апрель_СВОД БАРЧА олдинги" xfId="1523"/>
    <cellStyle name="_Наслли, гўшт сут, Зоовет 2010й 1 апрель_СВОД БАРЧА олдинги" xfId="1524"/>
    <cellStyle name="_Наслли, гўшт сут, Зоовет 2010й 1 апрель_Таблицы на 01.11.2011 (усиш)" xfId="1527"/>
    <cellStyle name="_Наслли, гўшт сут, Зоовет 2010й 1 апрель_Таблицы на 01.11.2011 (усиш)" xfId="1528"/>
    <cellStyle name="_Наслли, гўшт сут, Зоовет 2010й 1 апрель_Ўтган йилга нисбатан" xfId="1531"/>
    <cellStyle name="_Наслли, гўшт сут, Зоовет 2010й 1 апрель_Ўтган йилга нисбатан" xfId="1532"/>
    <cellStyle name="_Наслли, гўшт сут, Зоовет 2010й 1 апрель_Хоразм туман" xfId="1535"/>
    <cellStyle name="_Наслли, гўшт сут, Зоовет 2010й 1 апрель_Хоразм туман" xfId="1536"/>
    <cellStyle name="_Наслли, гўшт сут, Зоовет 2010й 1 апрель_ЯКУН    январь 2012 (прогноз)" xfId="1539"/>
    <cellStyle name="_Наслли, гўшт сут, Зоовет 2010й 1 апрель_ЯКУН    январь 2012 (прогноз)" xfId="1540"/>
    <cellStyle name="_Прог" xfId="1546"/>
    <cellStyle name="_Прог" xfId="1547"/>
    <cellStyle name="_ПРОГНОЗ И 2008-2015 125 фоизлик ОКОНЧАТЕЛЬНЫЙ" xfId="1551"/>
    <cellStyle name="_ПРОГНОЗ И 2008-2015 125 фоизлик ОКОНЧАТЕЛЬНЫЙ" xfId="1552"/>
    <cellStyle name="_ПРОГНОЗ И 2008-2015 125 фоизлик ОКОНЧАТЕЛЬНЫЙ_Андижон туман" xfId="1555"/>
    <cellStyle name="_ПРОГНОЗ И 2008-2015 125 фоизлик ОКОНЧАТЕЛЬНЫЙ_Андижон туман" xfId="1556"/>
    <cellStyle name="_ПРОГНОЗ И 2008-2015 125 фоизлик ОКОНЧАТЕЛЬНЫЙ_Бухоро" xfId="1559"/>
    <cellStyle name="_ПРОГНОЗ И 2008-2015 125 фоизлик ОКОНЧАТЕЛЬНЫЙ_Бухоро" xfId="1560"/>
    <cellStyle name="_ПРОГНОЗ И 2008-2015 125 фоизлик ОКОНЧАТЕЛЬНЫЙ_Бухоро_01.11.12 режага нисбатан1" xfId="1563"/>
    <cellStyle name="_ПРОГНОЗ И 2008-2015 125 фоизлик ОКОНЧАТЕЛЬНЫЙ_Бухоро_01.11.12 режага нисбатан1" xfId="1564"/>
    <cellStyle name="_ПРОГНОЗ И 2008-2015 125 фоизлик ОКОНЧАТЕЛЬНЫЙ_Бухоро_Баёнга илова 01.11.2011 10 нисбатан ЎТГАН" xfId="1567"/>
    <cellStyle name="_ПРОГНОЗ И 2008-2015 125 фоизлик ОКОНЧАТЕЛЬНЫЙ_Бухоро_Баёнга илова 01.11.2011 10 нисбатан ЎТГАН" xfId="1568"/>
    <cellStyle name="_ПРОГНОЗ И 2008-2015 125 фоизлик ОКОНЧАТЕЛЬНЫЙ_Бухоро_Баёнга илова 01.11.2011 10 нисбатан ЎТГАН_Ўтган йилга нисбатан" xfId="1571"/>
    <cellStyle name="_ПРОГНОЗ И 2008-2015 125 фоизлик ОКОНЧАТЕЛЬНЫЙ_Бухоро_Баёнга илова 01.11.2011 10 нисбатан ЎТГАН_Ўтган йилга нисбатан" xfId="1572"/>
    <cellStyle name="_ПРОГНОЗ И 2008-2015 125 фоизлик ОКОНЧАТЕЛЬНЫЙ_Бухоро_ВМ Ёш оила микрокредит 01.05" xfId="1575"/>
    <cellStyle name="_ПРОГНОЗ И 2008-2015 125 фоизлик ОКОНЧАТЕЛЬНЫЙ_Бухоро_ВМ Ёш оила микрокредит 01.05" xfId="1576"/>
    <cellStyle name="_ПРОГНОЗ И 2008-2015 125 фоизлик ОКОНЧАТЕЛЬНЫЙ_Бухоро_Книга1" xfId="1579"/>
    <cellStyle name="_ПРОГНОЗ И 2008-2015 125 фоизлик ОКОНЧАТЕЛЬНЫЙ_Бухоро_Книга1" xfId="1580"/>
    <cellStyle name="_ПРОГНОЗ И 2008-2015 125 фоизлик ОКОНЧАТЕЛЬНЫЙ_Бухоро_Таблицы на 01.11.2011 (усиш)" xfId="1583"/>
    <cellStyle name="_ПРОГНОЗ И 2008-2015 125 фоизлик ОКОНЧАТЕЛЬНЫЙ_Бухоро_Таблицы на 01.11.2011 (усиш)" xfId="1584"/>
    <cellStyle name="_ПРОГНОЗ И 2008-2015 125 фоизлик ОКОНЧАТЕЛЬНЫЙ_Бухоро_Ўтган йилга нисбатан" xfId="1587"/>
    <cellStyle name="_ПРОГНОЗ И 2008-2015 125 фоизлик ОКОНЧАТЕЛЬНЫЙ_Бухоро_Ўтган йилга нисбатан" xfId="1588"/>
    <cellStyle name="_ПРОГНОЗ И 2008-2015 125 фоизлик ОКОНЧАТЕЛЬНЫЙ_Бухоро_ЯКУН    январь 2012 (прогноз)" xfId="1591"/>
    <cellStyle name="_ПРОГНОЗ И 2008-2015 125 фоизлик ОКОНЧАТЕЛЬНЫЙ_Бухоро_ЯКУН    январь 2012 (прогноз)" xfId="1592"/>
    <cellStyle name="_ПРОГНОЗ И 2008-2015 125 фоизлик ОКОНЧАТЕЛЬНЫЙ_Навоий1 туман" xfId="1595"/>
    <cellStyle name="_ПРОГНОЗ И 2008-2015 125 фоизлик ОКОНЧАТЕЛЬНЫЙ_Навоий1 туман" xfId="1596"/>
    <cellStyle name="_ПРОГНОЗ И 2008-2015 125 фоизлик ОКОНЧАТЕЛЬНЫЙ_Навоий1 туман_01.11.12 режага нисбатан1" xfId="1599"/>
    <cellStyle name="_ПРОГНОЗ И 2008-2015 125 фоизлик ОКОНЧАТЕЛЬНЫЙ_Навоий1 туман_01.11.12 режага нисбатан1" xfId="1600"/>
    <cellStyle name="_ПРОГНОЗ И 2008-2015 125 фоизлик ОКОНЧАТЕЛЬНЫЙ_Навоий1 туман_Баёнга илова 01.11.2011 10 нисбатан ЎТГАН" xfId="1603"/>
    <cellStyle name="_ПРОГНОЗ И 2008-2015 125 фоизлик ОКОНЧАТЕЛЬНЫЙ_Навоий1 туман_Баёнга илова 01.11.2011 10 нисбатан ЎТГАН" xfId="1604"/>
    <cellStyle name="_ПРОГНОЗ И 2008-2015 125 фоизлик ОКОНЧАТЕЛЬНЫЙ_Навоий1 туман_Баёнга илова 01.11.2011 10 нисбатан ЎТГАН_Ўтган йилга нисбатан" xfId="1607"/>
    <cellStyle name="_ПРОГНОЗ И 2008-2015 125 фоизлик ОКОНЧАТЕЛЬНЫЙ_Навоий1 туман_Баёнга илова 01.11.2011 10 нисбатан ЎТГАН_Ўтган йилга нисбатан" xfId="1608"/>
    <cellStyle name="_ПРОГНОЗ И 2008-2015 125 фоизлик ОКОНЧАТЕЛЬНЫЙ_Навоий1 туман_ВМ Ёш оила микрокредит 01.05" xfId="1611"/>
    <cellStyle name="_ПРОГНОЗ И 2008-2015 125 фоизлик ОКОНЧАТЕЛЬНЫЙ_Навоий1 туман_ВМ Ёш оила микрокредит 01.05" xfId="1612"/>
    <cellStyle name="_ПРОГНОЗ И 2008-2015 125 фоизлик ОКОНЧАТЕЛЬНЫЙ_Навоий1 туман_Книга1" xfId="1615"/>
    <cellStyle name="_ПРОГНОЗ И 2008-2015 125 фоизлик ОКОНЧАТЕЛЬНЫЙ_Навоий1 туман_Книга1" xfId="1616"/>
    <cellStyle name="_ПРОГНОЗ И 2008-2015 125 фоизлик ОКОНЧАТЕЛЬНЫЙ_Навоий1 туман_Таблицы на 01.11.2011 (усиш)" xfId="1619"/>
    <cellStyle name="_ПРОГНОЗ И 2008-2015 125 фоизлик ОКОНЧАТЕЛЬНЫЙ_Навоий1 туман_Таблицы на 01.11.2011 (усиш)" xfId="1620"/>
    <cellStyle name="_ПРОГНОЗ И 2008-2015 125 фоизлик ОКОНЧАТЕЛЬНЫЙ_Навоий1 туман_Ўтган йилга нисбатан" xfId="1623"/>
    <cellStyle name="_ПРОГНОЗ И 2008-2015 125 фоизлик ОКОНЧАТЕЛЬНЫЙ_Навоий1 туман_Ўтган йилга нисбатан" xfId="1624"/>
    <cellStyle name="_ПРОГНОЗ И 2008-2015 125 фоизлик ОКОНЧАТЕЛЬНЫЙ_Навоий1 туман_ЯКУН    январь 2012 (прогноз)" xfId="1627"/>
    <cellStyle name="_ПРОГНОЗ И 2008-2015 125 фоизлик ОКОНЧАТЕЛЬНЫЙ_Навоий1 туман_ЯКУН    январь 2012 (прогноз)" xfId="1628"/>
    <cellStyle name="_ПРОГНОЗ И 2008-2015 125 фоизлик ОКОНЧАТЕЛЬНЫЙ_Хоразм туман" xfId="1631"/>
    <cellStyle name="_ПРОГНОЗ И 2008-2015 125 фоизлик ОКОНЧАТЕЛЬНЫЙ_Хоразм туман" xfId="1632"/>
    <cellStyle name="_ПРОМ 2010-1чорак-жадваллар 23.03" xfId="1635"/>
    <cellStyle name="_ПРОМ 2010-1чорак-жадваллар 23.03" xfId="1636"/>
    <cellStyle name="_ПРОМ 2010-1чорак-жадваллар 23.03_11-жадвал Акбарга" xfId="1640"/>
    <cellStyle name="_ПРОМ 2010-1чорак-жадваллар 23.03_11-жадвал Акбарга" xfId="1641"/>
    <cellStyle name="_ПРОМ 2010-1чорак-жадваллар 23.03_озиқ-овқат" xfId="1644"/>
    <cellStyle name="_ПРОМ 2010-1чорак-жадваллар 23.03_озиқ-овқат" xfId="1645"/>
    <cellStyle name="_ПРОМ 2010-1чорак-жадваллар 23.03_Пайарик Жадваллар" xfId="1648"/>
    <cellStyle name="_ПРОМ 2010-1чорак-жадваллар 23.03_Пайарик Жадваллар" xfId="1649"/>
    <cellStyle name="_Режа булиниши" xfId="1667"/>
    <cellStyle name="_Режа булиниши" xfId="1668"/>
    <cellStyle name="_Рес-га" xfId="1672"/>
    <cellStyle name="_Рес-га" xfId="1673"/>
    <cellStyle name="_Рес-га_Ўтган йилга нисбатан" xfId="1678"/>
    <cellStyle name="_Рес-га_Ўтган йилга нисбатан" xfId="1679"/>
    <cellStyle name="_Самарқанд касана 01.05.10 й (янги шакл)" xfId="1727"/>
    <cellStyle name="_СВОД БАРЧА олдинги" xfId="1734"/>
    <cellStyle name="_СВОД БАРЧА олдинги" xfId="1735"/>
    <cellStyle name="_СВОД Жадваллар 2008-2012й" xfId="1738"/>
    <cellStyle name="_СВОД Жадваллар 2008-2012й" xfId="1739"/>
    <cellStyle name="_СВОД Жадваллар 2008-2012й_СВОД Прогноз 2008-2012й" xfId="1743"/>
    <cellStyle name="_СВОД Жадваллар 2008-2012й_СВОД Прогноз 2008-2012й" xfId="1744"/>
    <cellStyle name="_СВОД Прогноз 2008-2012й" xfId="1771"/>
    <cellStyle name="_СВОД Прогноз 2008-2012й" xfId="1772"/>
    <cellStyle name="_Сухроб Вилоят свод" xfId="1913"/>
    <cellStyle name="_Сухроб Вилоят свод" xfId="1914"/>
    <cellStyle name="_Тармоклар буйича хисоботлар янги 2009 йил 1-ярим йиллик" xfId="1919"/>
    <cellStyle name="_Тармоклар буйича хисоботлар янги 2009 йил 1-ярим йиллик" xfId="1920"/>
    <cellStyle name="_Тармоклар буйича хисоботлар янги 2009 йил 9 ойлик" xfId="1924"/>
    <cellStyle name="_Тармоклар буйича хисоботлар янги 2009 йил 9 ойлик" xfId="1925"/>
    <cellStyle name="_Тасдик-Бош вазир охирги" xfId="1928"/>
    <cellStyle name="_Тасдик-Бош вазир охирги" xfId="1929"/>
    <cellStyle name="_Тасдик-Бош вазир охирги_01.11.12 режага нисбатан1" xfId="1933"/>
    <cellStyle name="_Тасдик-Бош вазир охирги_01.11.12 режага нисбатан1" xfId="1934"/>
    <cellStyle name="_Тасдик-Бош вазир охирги_Баёнга илова 01.11.2011 10 нисбатан ЎТГАН" xfId="1937"/>
    <cellStyle name="_Тасдик-Бош вазир охирги_Баёнга илова 01.11.2011 10 нисбатан ЎТГАН" xfId="1938"/>
    <cellStyle name="_Тасдик-Бош вазир охирги_Баёнга илова 01.11.2011 10 нисбатан ЎТГАН_Ўтган йилга нисбатан" xfId="1941"/>
    <cellStyle name="_Тасдик-Бош вазир охирги_Баёнга илова 01.11.2011 10 нисбатан ЎТГАН_Ўтган йилга нисбатан" xfId="1942"/>
    <cellStyle name="_Тасдик-Бош вазир охирги_ВМ Ёш оила микрокредит 01.05" xfId="1945"/>
    <cellStyle name="_Тасдик-Бош вазир охирги_ВМ Ёш оила микрокредит 01.05" xfId="1946"/>
    <cellStyle name="_Тасдик-Бош вазир охирги_Книга1" xfId="1949"/>
    <cellStyle name="_Тасдик-Бош вазир охирги_Книга1" xfId="1950"/>
    <cellStyle name="_Тасдик-Бош вазир охирги_Таблицы на 01.11.2011 (усиш)" xfId="1953"/>
    <cellStyle name="_Тасдик-Бош вазир охирги_Таблицы на 01.11.2011 (усиш)" xfId="1954"/>
    <cellStyle name="_Тасдик-Бош вазир охирги_Ўтган йилга нисбатан" xfId="1957"/>
    <cellStyle name="_Тасдик-Бош вазир охирги_Ўтган йилга нисбатан" xfId="1958"/>
    <cellStyle name="_Тасдик-Бош вазир охирги_ЯКУН    январь 2012 (прогноз)" xfId="1961"/>
    <cellStyle name="_Тасдик-Бош вазир охирги_ЯКУН    январь 2012 (прогноз)" xfId="1962"/>
    <cellStyle name="_Термиз ш" xfId="1966"/>
    <cellStyle name="_Термиз ш" xfId="1967"/>
    <cellStyle name="_Ўтган йилга нисбатан" xfId="1976"/>
    <cellStyle name="_Ўтган йилга нисбатан" xfId="1977"/>
    <cellStyle name="_Фарғона" xfId="2042"/>
    <cellStyle name="_Фарғона" xfId="2043"/>
    <cellStyle name="_Фарғона_11-жадвал Акбарга" xfId="2046"/>
    <cellStyle name="_Фарғона_11-жадвал Акбарга" xfId="2047"/>
    <cellStyle name="_Фарғона_1-кисм 1-свод" xfId="2050"/>
    <cellStyle name="_Фарғона_1-кисм 1-свод" xfId="2051"/>
    <cellStyle name="_Фарғона_Меҳнат бозори шакллар" xfId="2054"/>
    <cellStyle name="_Фарғона_Меҳнат бозори шакллар" xfId="2055"/>
    <cellStyle name="_Фарғона_озиқ-овқат" xfId="2058"/>
    <cellStyle name="_Фарғона_озиқ-овқат" xfId="2059"/>
    <cellStyle name="_Фарғона_Пайарик Жадваллар" xfId="2062"/>
    <cellStyle name="_Фарғона_Пайарик Жадваллар" xfId="2063"/>
    <cellStyle name="_Фарғона_Хизмат кўрсатиш" xfId="2067"/>
    <cellStyle name="_Фарғона_Хизмат кўрсатиш" xfId="2068"/>
    <cellStyle name="_форма 01.01.2016" xfId="2071"/>
    <cellStyle name="_форма 01.01.2016" xfId="2072"/>
    <cellStyle name="_формалар" xfId="2075"/>
    <cellStyle name="_Хисобот Кишлок тараккиёти ва фаровонлиги йили" xfId="2078"/>
    <cellStyle name="_Хисобот Кишлок тараккиёти ва фаровонлиги йили" xfId="2079"/>
    <cellStyle name="_Янги иш ўринлари Иктисодиёт бош бошкармаси" xfId="2198"/>
    <cellStyle name="_Янги иш ўринлари Иктисодиёт бош бошкармаси" xfId="2199"/>
    <cellStyle name="_янги иш уринлари узгартирилгани охирги" xfId="2193"/>
    <cellStyle name="_янги иш уринлари узгартирилгани охирги" xfId="2194"/>
    <cellStyle name="" xfId="5"/>
    <cellStyle name="" xfId="6"/>
    <cellStyle name="" xfId="7"/>
    <cellStyle name="" xfId="8"/>
    <cellStyle name="_18 жадвал сан" xfId="73"/>
    <cellStyle name="_18 жадвал сан" xfId="75"/>
    <cellStyle name="_18 жадвал сан_Карор буйича охирги" xfId="78"/>
    <cellStyle name="_18 жадвал сан_Карор буйича охирги" xfId="79"/>
    <cellStyle name="_18 жадвал сан_Карор буйича охирги_Quqon Dastur-311-01-05-2010" xfId="82"/>
    <cellStyle name="_18 жадвал сан_Карор буйича охирги_Quqon Dastur-311-01-05-2010" xfId="83"/>
    <cellStyle name="_18 жадвал сан_Карор буйича охирги_ВМ 311-01-05-2010" xfId="86"/>
    <cellStyle name="_18 жадвал сан_Карор буйича охирги_ВМ 311-01-05-2010" xfId="87"/>
    <cellStyle name="_1-кисм 1-свод" xfId="90"/>
    <cellStyle name="_1-кисм 1-свод" xfId="91"/>
    <cellStyle name="_2010 йил 1-ярим йиллик лойихалар" xfId="369"/>
    <cellStyle name="_2010 йил 1-ярим йиллик лойихалар" xfId="370"/>
    <cellStyle name="_29" xfId="420"/>
    <cellStyle name="_29" xfId="421"/>
    <cellStyle name="_308 хисоботи 2010йил 1 апрель холатига" xfId="470"/>
    <cellStyle name="_308 хисоботи 2010йил 1 апрель холатига" xfId="472"/>
    <cellStyle name="_308 хисоботи 2010йил 1 апрель холатига_01.11.12 режага нисбатан1" xfId="475"/>
    <cellStyle name="_308 хисоботи 2010йил 1 апрель холатига_01.11.12 режага нисбатан1" xfId="476"/>
    <cellStyle name="_308 хисоботи 2010йил 1 апрель холатига_Андижон туман" xfId="479"/>
    <cellStyle name="_308 хисоботи 2010йил 1 апрель холатига_Андижон туман" xfId="480"/>
    <cellStyle name="_308 хисоботи 2010йил 1 апрель холатига_Баёнга илова 01.11.2011 10 нисбатан ЎТГАН" xfId="483"/>
    <cellStyle name="_308 хисоботи 2010йил 1 апрель холатига_Баёнга илова 01.11.2011 10 нисбатан ЎТГАН" xfId="484"/>
    <cellStyle name="_308 хисоботи 2010йил 1 апрель холатига_Баёнга илова 01.11.2011 10 нисбатан ЎТГАН_Ўтган йилга нисбатан" xfId="487"/>
    <cellStyle name="_308 хисоботи 2010йил 1 апрель холатига_Баёнга илова 01.11.2011 10 нисбатан ЎТГАН_Ўтган йилга нисбатан" xfId="488"/>
    <cellStyle name="_308 хисоботи 2010йил 1 апрель холатига_Бухоро" xfId="491"/>
    <cellStyle name="_308 хисоботи 2010йил 1 апрель холатига_Бухоро" xfId="492"/>
    <cellStyle name="_308 хисоботи 2010йил 1 апрель холатига_Бухоро_01.11.12 режага нисбатан1" xfId="495"/>
    <cellStyle name="_308 хисоботи 2010йил 1 апрель холатига_Бухоро_01.11.12 режага нисбатан1" xfId="496"/>
    <cellStyle name="_308 хисоботи 2010йил 1 апрель холатига_Бухоро_Баёнга илова 01.11.2011 10 нисбатан ЎТГАН" xfId="499"/>
    <cellStyle name="_308 хисоботи 2010йил 1 апрель холатига_Бухоро_Баёнга илова 01.11.2011 10 нисбатан ЎТГАН" xfId="500"/>
    <cellStyle name="_308 хисоботи 2010йил 1 апрель холатига_Бухоро_Баёнга илова 01.11.2011 10 нисбатан ЎТГАН_Ўтган йилга нисбатан" xfId="503"/>
    <cellStyle name="_308 хисоботи 2010йил 1 апрель холатига_Бухоро_Баёнга илова 01.11.2011 10 нисбатан ЎТГАН_Ўтган йилга нисбатан" xfId="504"/>
    <cellStyle name="_308 хисоботи 2010йил 1 апрель холатига_Бухоро_ВМ Ёш оила микрокредит 01.05" xfId="507"/>
    <cellStyle name="_308 хисоботи 2010йил 1 апрель холатига_Бухоро_ВМ Ёш оила микрокредит 01.05" xfId="508"/>
    <cellStyle name="_308 хисоботи 2010йил 1 апрель холатига_Бухоро_Книга1" xfId="511"/>
    <cellStyle name="_308 хисоботи 2010йил 1 апрель холатига_Бухоро_Книга1" xfId="512"/>
    <cellStyle name="_308 хисоботи 2010йил 1 апрель холатига_Бухоро_Таблицы на 01.11.2011 (усиш)" xfId="515"/>
    <cellStyle name="_308 хисоботи 2010йил 1 апрель холатига_Бухоро_Таблицы на 01.11.2011 (усиш)" xfId="516"/>
    <cellStyle name="_308 хисоботи 2010йил 1 апрель холатига_Бухоро_Ўтган йилга нисбатан" xfId="519"/>
    <cellStyle name="_308 хисоботи 2010йил 1 апрель холатига_Бухоро_Ўтган йилга нисбатан" xfId="520"/>
    <cellStyle name="_308 хисоботи 2010йил 1 апрель холатига_Бухоро_ЯКУН    январь 2012 (прогноз)" xfId="523"/>
    <cellStyle name="_308 хисоботи 2010йил 1 апрель холатига_Бухоро_ЯКУН    январь 2012 (прогноз)" xfId="524"/>
    <cellStyle name="_308 хисоботи 2010йил 1 апрель холатига_ВМ Ёш оила микрокредит 01.05" xfId="527"/>
    <cellStyle name="_308 хисоботи 2010йил 1 апрель холатига_ВМ Ёш оила микрокредит 01.05" xfId="528"/>
    <cellStyle name="_308 хисоботи 2010йил 1 апрель холатига_Книга1" xfId="531"/>
    <cellStyle name="_308 хисоботи 2010йил 1 апрель холатига_Книга1" xfId="532"/>
    <cellStyle name="_308 хисоботи 2010йил 1 апрель холатига_Навоий1 туман" xfId="535"/>
    <cellStyle name="_308 хисоботи 2010йил 1 апрель холатига_Навоий1 туман" xfId="536"/>
    <cellStyle name="_308 хисоботи 2010йил 1 апрель холатига_Навоий1 туман_01.11.12 режага нисбатан1" xfId="539"/>
    <cellStyle name="_308 хисоботи 2010йил 1 апрель холатига_Навоий1 туман_01.11.12 режага нисбатан1" xfId="540"/>
    <cellStyle name="_308 хисоботи 2010йил 1 апрель холатига_Навоий1 туман_Баёнга илова 01.11.2011 10 нисбатан ЎТГАН" xfId="543"/>
    <cellStyle name="_308 хисоботи 2010йил 1 апрель холатига_Навоий1 туман_Баёнга илова 01.11.2011 10 нисбатан ЎТГАН" xfId="544"/>
    <cellStyle name="_308 хисоботи 2010йил 1 апрель холатига_Навоий1 туман_Баёнга илова 01.11.2011 10 нисбатан ЎТГАН_Ўтган йилга нисбатан" xfId="547"/>
    <cellStyle name="_308 хисоботи 2010йил 1 апрель холатига_Навоий1 туман_Баёнга илова 01.11.2011 10 нисбатан ЎТГАН_Ўтган йилга нисбатан" xfId="548"/>
    <cellStyle name="_308 хисоботи 2010йил 1 апрель холатига_Навоий1 туман_ВМ Ёш оила микрокредит 01.05" xfId="551"/>
    <cellStyle name="_308 хисоботи 2010йил 1 апрель холатига_Навоий1 туман_ВМ Ёш оила микрокредит 01.05" xfId="552"/>
    <cellStyle name="_308 хисоботи 2010йил 1 апрель холатига_Навоий1 туман_Книга1" xfId="555"/>
    <cellStyle name="_308 хисоботи 2010йил 1 апрель холатига_Навоий1 туман_Книга1" xfId="556"/>
    <cellStyle name="_308 хисоботи 2010йил 1 апрель холатига_Навоий1 туман_Таблицы на 01.11.2011 (усиш)" xfId="559"/>
    <cellStyle name="_308 хисоботи 2010йил 1 апрель холатига_Навоий1 туман_Таблицы на 01.11.2011 (усиш)" xfId="560"/>
    <cellStyle name="_308 хисоботи 2010йил 1 апрель холатига_Навоий1 туман_Ўтган йилга нисбатан" xfId="563"/>
    <cellStyle name="_308 хисоботи 2010йил 1 апрель холатига_Навоий1 туман_Ўтган йилга нисбатан" xfId="564"/>
    <cellStyle name="_308 хисоботи 2010йил 1 апрель холатига_Навоий1 туман_ЯКУН    январь 2012 (прогноз)" xfId="567"/>
    <cellStyle name="_308 хисоботи 2010йил 1 апрель холатига_Навоий1 туман_ЯКУН    январь 2012 (прогноз)" xfId="568"/>
    <cellStyle name="_308 хисоботи 2010йил 1 апрель холатига_СВОД БАРЧА олдинги" xfId="571"/>
    <cellStyle name="_308 хисоботи 2010йил 1 апрель холатига_СВОД БАРЧА олдинги" xfId="572"/>
    <cellStyle name="_308 хисоботи 2010йил 1 апрель холатига_Таблицы на 01.11.2011 (усиш)" xfId="575"/>
    <cellStyle name="_308 хисоботи 2010йил 1 апрель холатига_Таблицы на 01.11.2011 (усиш)" xfId="576"/>
    <cellStyle name="_308 хисоботи 2010йил 1 апрель холатига_Ўтган йилга нисбатан" xfId="579"/>
    <cellStyle name="_308 хисоботи 2010йил 1 апрель холатига_Ўтган йилга нисбатан" xfId="580"/>
    <cellStyle name="_308 хисоботи 2010йил 1 апрель холатига_Хоразм туман" xfId="583"/>
    <cellStyle name="_308 хисоботи 2010йил 1 апрель холатига_Хоразм туман" xfId="584"/>
    <cellStyle name="_308 хисоботи 2010йил 1 апрель холатига_ЯКУН    январь 2012 (прогноз)" xfId="587"/>
    <cellStyle name="_308 хисоботи 2010йил 1 апрель холатига_ЯКУН    январь 2012 (прогноз)" xfId="588"/>
    <cellStyle name="_банк вилоят" xfId="626"/>
    <cellStyle name="_банк вилоят" xfId="627"/>
    <cellStyle name="_выдача_2011-2015_1" xfId="675"/>
    <cellStyle name="_выдача_2011-2015_1" xfId="676"/>
    <cellStyle name="_выдача_2011-2015_1_Андижон туман" xfId="679"/>
    <cellStyle name="_выдача_2011-2015_1_Андижон туман" xfId="680"/>
    <cellStyle name="_выдача_2011-2015_1_Бухоро" xfId="683"/>
    <cellStyle name="_выдача_2011-2015_1_Бухоро" xfId="684"/>
    <cellStyle name="_выдача_2011-2015_1_Бухоро_01.11.12 режага нисбатан1" xfId="687"/>
    <cellStyle name="_выдача_2011-2015_1_Бухоро_01.11.12 режага нисбатан1" xfId="688"/>
    <cellStyle name="_выдача_2011-2015_1_Бухоро_Баёнга илова 01.11.2011 10 нисбатан ЎТГАН" xfId="691"/>
    <cellStyle name="_выдача_2011-2015_1_Бухоро_Баёнга илова 01.11.2011 10 нисбатан ЎТГАН" xfId="692"/>
    <cellStyle name="_выдача_2011-2015_1_Бухоро_Баёнга илова 01.11.2011 10 нисбатан ЎТГАН_Ўтган йилга нисбатан" xfId="695"/>
    <cellStyle name="_выдача_2011-2015_1_Бухоро_Баёнга илова 01.11.2011 10 нисбатан ЎТГАН_Ўтган йилга нисбатан" xfId="696"/>
    <cellStyle name="_выдача_2011-2015_1_Бухоро_ВМ Ёш оила микрокредит 01.05" xfId="699"/>
    <cellStyle name="_выдача_2011-2015_1_Бухоро_ВМ Ёш оила микрокредит 01.05" xfId="700"/>
    <cellStyle name="_выдача_2011-2015_1_Бухоро_Книга1" xfId="703"/>
    <cellStyle name="_выдача_2011-2015_1_Бухоро_Книга1" xfId="704"/>
    <cellStyle name="_выдача_2011-2015_1_Бухоро_Таблицы на 01.11.2011 (усиш)" xfId="707"/>
    <cellStyle name="_выдача_2011-2015_1_Бухоро_Таблицы на 01.11.2011 (усиш)" xfId="708"/>
    <cellStyle name="_выдача_2011-2015_1_Бухоро_Ўтган йилга нисбатан" xfId="711"/>
    <cellStyle name="_выдача_2011-2015_1_Бухоро_Ўтган йилга нисбатан" xfId="712"/>
    <cellStyle name="_выдача_2011-2015_1_Бухоро_ЯКУН    январь 2012 (прогноз)" xfId="715"/>
    <cellStyle name="_выдача_2011-2015_1_Бухоро_ЯКУН    январь 2012 (прогноз)" xfId="716"/>
    <cellStyle name="_выдача_2011-2015_1_Навоий" xfId="719"/>
    <cellStyle name="_выдача_2011-2015_1_Навоий" xfId="720"/>
    <cellStyle name="_выдача_2011-2015_1_Навоий_01.11.12 режага нисбатан1" xfId="723"/>
    <cellStyle name="_выдача_2011-2015_1_Навоий_01.11.12 режага нисбатан1" xfId="724"/>
    <cellStyle name="_выдача_2011-2015_1_Навоий_Баёнга илова 01.11.2011 10 нисбатан ЎТГАН" xfId="727"/>
    <cellStyle name="_выдача_2011-2015_1_Навоий_Баёнга илова 01.11.2011 10 нисбатан ЎТГАН" xfId="728"/>
    <cellStyle name="_выдача_2011-2015_1_Навоий_Баёнга илова 01.11.2011 10 нисбатан ЎТГАН_Ўтган йилга нисбатан" xfId="731"/>
    <cellStyle name="_выдача_2011-2015_1_Навоий_Баёнга илова 01.11.2011 10 нисбатан ЎТГАН_Ўтган йилга нисбатан" xfId="732"/>
    <cellStyle name="_выдача_2011-2015_1_Навоий_ВМ Ёш оила микрокредит 01.05" xfId="735"/>
    <cellStyle name="_выдача_2011-2015_1_Навоий_ВМ Ёш оила микрокредит 01.05" xfId="736"/>
    <cellStyle name="_выдача_2011-2015_1_Навоий_Книга1" xfId="739"/>
    <cellStyle name="_выдача_2011-2015_1_Навоий_Книга1" xfId="740"/>
    <cellStyle name="_выдача_2011-2015_1_Навоий_Таблицы на 01.11.2011 (усиш)" xfId="743"/>
    <cellStyle name="_выдача_2011-2015_1_Навоий_Таблицы на 01.11.2011 (усиш)" xfId="744"/>
    <cellStyle name="_выдача_2011-2015_1_Навоий_Ўтган йилга нисбатан" xfId="747"/>
    <cellStyle name="_выдача_2011-2015_1_Навоий_Ўтган йилга нисбатан" xfId="748"/>
    <cellStyle name="_выдача_2011-2015_1_Навоий_ЯКУН    январь 2012 (прогноз)" xfId="751"/>
    <cellStyle name="_выдача_2011-2015_1_Навоий_ЯКУН    январь 2012 (прогноз)" xfId="752"/>
    <cellStyle name="_выдача_2011-2015_1_Навоий1 туман" xfId="755"/>
    <cellStyle name="_выдача_2011-2015_1_Навоий1 туман" xfId="756"/>
    <cellStyle name="_выдача_2011-2015_1_Навоий1 туман_01.11.12 режага нисбатан1" xfId="759"/>
    <cellStyle name="_выдача_2011-2015_1_Навоий1 туман_01.11.12 режага нисбатан1" xfId="760"/>
    <cellStyle name="_выдача_2011-2015_1_Навоий1 туман_Баёнга илова 01.11.2011 10 нисбатан ЎТГАН" xfId="763"/>
    <cellStyle name="_выдача_2011-2015_1_Навоий1 туман_Баёнга илова 01.11.2011 10 нисбатан ЎТГАН" xfId="764"/>
    <cellStyle name="_выдача_2011-2015_1_Навоий1 туман_Баёнга илова 01.11.2011 10 нисбатан ЎТГАН_Ўтган йилга нисбатан" xfId="767"/>
    <cellStyle name="_выдача_2011-2015_1_Навоий1 туман_Баёнга илова 01.11.2011 10 нисбатан ЎТГАН_Ўтган йилга нисбатан" xfId="768"/>
    <cellStyle name="_выдача_2011-2015_1_Навоий1 туман_ВМ Ёш оила микрокредит 01.05" xfId="771"/>
    <cellStyle name="_выдача_2011-2015_1_Навоий1 туман_ВМ Ёш оила микрокредит 01.05" xfId="772"/>
    <cellStyle name="_выдача_2011-2015_1_Навоий1 туман_Книга1" xfId="775"/>
    <cellStyle name="_выдача_2011-2015_1_Навоий1 туман_Книга1" xfId="776"/>
    <cellStyle name="_выдача_2011-2015_1_Навоий1 туман_Таблицы на 01.11.2011 (усиш)" xfId="779"/>
    <cellStyle name="_выдача_2011-2015_1_Навоий1 туман_Таблицы на 01.11.2011 (усиш)" xfId="780"/>
    <cellStyle name="_выдача_2011-2015_1_Навоий1 туман_Ўтган йилга нисбатан" xfId="783"/>
    <cellStyle name="_выдача_2011-2015_1_Навоий1 туман_Ўтган йилга нисбатан" xfId="784"/>
    <cellStyle name="_выдача_2011-2015_1_Навоий1 туман_ЯКУН    январь 2012 (прогноз)" xfId="787"/>
    <cellStyle name="_выдача_2011-2015_1_Навоий1 туман_ЯКУН    январь 2012 (прогноз)" xfId="788"/>
    <cellStyle name="_выдача_2011-2015_1_СВОД БАРЧА олдинги" xfId="791"/>
    <cellStyle name="_выдача_2011-2015_1_СВОД БАРЧА олдинги" xfId="792"/>
    <cellStyle name="_выдача_2011-2015_1_Ўтган йилга нисбатан" xfId="795"/>
    <cellStyle name="_выдача_2011-2015_1_Ўтган йилга нисбатан" xfId="796"/>
    <cellStyle name="_выдача_2011-2015_1_Хоразм туман" xfId="799"/>
    <cellStyle name="_выдача_2011-2015_1_Хоразм туман" xfId="800"/>
    <cellStyle name="_Дастур формаси янги ойларга булинган вазирлик" xfId="896"/>
    <cellStyle name="_Дастур формаси янги ойларга булинган вазирлик" xfId="898"/>
    <cellStyle name="_Жиззах вилоят 1-чорак хис" xfId="905"/>
    <cellStyle name="_Жиззах вилоят 1-чорак хис" xfId="906"/>
    <cellStyle name="_Йиллик режа таксимоти" xfId="971"/>
    <cellStyle name="_Йиллик режа таксимоти" xfId="972"/>
    <cellStyle name="_иктисодга" xfId="954"/>
    <cellStyle name="_иктисодга" xfId="955"/>
    <cellStyle name="_Иктисодиёт бошкармаси 1-чорак" xfId="958"/>
    <cellStyle name="_Иктисодиёт бошкармаси 1-чорак" xfId="959"/>
    <cellStyle name="_Ишлаб чиқариш ва ижтимоий инфраструктурани ривожлантириш" xfId="963"/>
    <cellStyle name="_Ишлаб чиқариш ва ижтимоий инфраструктурани ривожлантириш" xfId="964"/>
    <cellStyle name="_июн ойи иш урни" xfId="967"/>
    <cellStyle name="_июн ойи иш урни" xfId="968"/>
    <cellStyle name="_Карор буйича 31 октябр" xfId="978"/>
    <cellStyle name="_Карор буйича 31 октябр" xfId="979"/>
    <cellStyle name="_Карор буйича охирги" xfId="982"/>
    <cellStyle name="_Карор буйича охирги" xfId="983"/>
    <cellStyle name="_Карор буйича охирги_Quqon Dastur-311-01-05-2010" xfId="986"/>
    <cellStyle name="_Карор буйича охирги_Quqon Dastur-311-01-05-2010" xfId="987"/>
    <cellStyle name="_Карор буйича охирги_ВМ 311-01-05-2010" xfId="990"/>
    <cellStyle name="_Карор буйича охирги_ВМ 311-01-05-2010" xfId="991"/>
    <cellStyle name="_Касаначилик хисоботи 2009 йил" xfId="997"/>
    <cellStyle name="_Касаначилик хисоботи 2009 йил" xfId="998"/>
    <cellStyle name="_Книга1" xfId="1067"/>
    <cellStyle name="_Книга1" xfId="1068"/>
    <cellStyle name="_КР Нукус   (2 жадвал)" xfId="1181"/>
    <cellStyle name="_КР Нукус   (2 жадвал)" xfId="1183"/>
    <cellStyle name="_Кредит линия-русча" xfId="1207"/>
    <cellStyle name="_Кредит линия-русча" xfId="1208"/>
    <cellStyle name="_Кредит линия-русча_Андижон туман" xfId="1211"/>
    <cellStyle name="_Кредит линия-русча_Андижон туман" xfId="1212"/>
    <cellStyle name="_Кредит линия-русча_банк вилоят ув капитал" xfId="1215"/>
    <cellStyle name="_Кредит линия-русча_банк вилоят ув капитал" xfId="1216"/>
    <cellStyle name="_Кредит линия-русча_Бухоро" xfId="1219"/>
    <cellStyle name="_Кредит линия-русча_Бухоро" xfId="1220"/>
    <cellStyle name="_Кредит линия-русча_Бухоро_01.11.12 режага нисбатан1" xfId="1223"/>
    <cellStyle name="_Кредит линия-русча_Бухоро_01.11.12 режага нисбатан1" xfId="1224"/>
    <cellStyle name="_Кредит линия-русча_Бухоро_Баёнга илова 01.11.2011 10 нисбатан ЎТГАН" xfId="1227"/>
    <cellStyle name="_Кредит линия-русча_Бухоро_Баёнга илова 01.11.2011 10 нисбатан ЎТГАН" xfId="1228"/>
    <cellStyle name="_Кредит линия-русча_Бухоро_Баёнга илова 01.11.2011 10 нисбатан ЎТГАН_Ўтган йилга нисбатан" xfId="1231"/>
    <cellStyle name="_Кредит линия-русча_Бухоро_Баёнга илова 01.11.2011 10 нисбатан ЎТГАН_Ўтган йилга нисбатан" xfId="1232"/>
    <cellStyle name="_Кредит линия-русча_Бухоро_ВМ Ёш оила микрокредит 01.05" xfId="1235"/>
    <cellStyle name="_Кредит линия-русча_Бухоро_ВМ Ёш оила микрокредит 01.05" xfId="1236"/>
    <cellStyle name="_Кредит линия-русча_Бухоро_Книга1" xfId="1239"/>
    <cellStyle name="_Кредит линия-русча_Бухоро_Книга1" xfId="1240"/>
    <cellStyle name="_Кредит линия-русча_Бухоро_Таблицы на 01.11.2011 (усиш)" xfId="1243"/>
    <cellStyle name="_Кредит линия-русча_Бухоро_Таблицы на 01.11.2011 (усиш)" xfId="1244"/>
    <cellStyle name="_Кредит линия-русча_Бухоро_Ўтган йилга нисбатан" xfId="1247"/>
    <cellStyle name="_Кредит линия-русча_Бухоро_Ўтган йилга нисбатан" xfId="1248"/>
    <cellStyle name="_Кредит линия-русча_Бухоро_ЯКУН    январь 2012 (прогноз)" xfId="1251"/>
    <cellStyle name="_Кредит линия-русча_Бухоро_ЯКУН    январь 2012 (прогноз)" xfId="1252"/>
    <cellStyle name="_Кредит линия-русча_Книга1" xfId="1255"/>
    <cellStyle name="_Кредит линия-русча_Книга1" xfId="1256"/>
    <cellStyle name="_Кредит линия-русча_кредиты" xfId="1259"/>
    <cellStyle name="_Кредит линия-русча_кредиты" xfId="1260"/>
    <cellStyle name="_Кредит линия-русча_Навоий1 туман" xfId="1263"/>
    <cellStyle name="_Кредит линия-русча_Навоий1 туман" xfId="1264"/>
    <cellStyle name="_Кредит линия-русча_Навоий1 туман_01.11.12 режага нисбатан1" xfId="1267"/>
    <cellStyle name="_Кредит линия-русча_Навоий1 туман_01.11.12 режага нисбатан1" xfId="1268"/>
    <cellStyle name="_Кредит линия-русча_Навоий1 туман_Баёнга илова 01.11.2011 10 нисбатан ЎТГАН" xfId="1271"/>
    <cellStyle name="_Кредит линия-русча_Навоий1 туман_Баёнга илова 01.11.2011 10 нисбатан ЎТГАН" xfId="1272"/>
    <cellStyle name="_Кредит линия-русча_Навоий1 туман_Баёнга илова 01.11.2011 10 нисбатан ЎТГАН_Ўтган йилга нисбатан" xfId="1275"/>
    <cellStyle name="_Кредит линия-русча_Навоий1 туман_Баёнга илова 01.11.2011 10 нисбатан ЎТГАН_Ўтган йилга нисбатан" xfId="1276"/>
    <cellStyle name="_Кредит линия-русча_Навоий1 туман_ВМ Ёш оила микрокредит 01.05" xfId="1279"/>
    <cellStyle name="_Кредит линия-русча_Навоий1 туман_ВМ Ёш оила микрокредит 01.05" xfId="1280"/>
    <cellStyle name="_Кредит линия-русча_Навоий1 туман_Книга1" xfId="1283"/>
    <cellStyle name="_Кредит линия-русча_Навоий1 туман_Книга1" xfId="1284"/>
    <cellStyle name="_Кредит линия-русча_Навоий1 туман_Таблицы на 01.11.2011 (усиш)" xfId="1287"/>
    <cellStyle name="_Кредит линия-русча_Навоий1 туман_Таблицы на 01.11.2011 (усиш)" xfId="1288"/>
    <cellStyle name="_Кредит линия-русча_Навоий1 туман_Ўтган йилга нисбатан" xfId="1291"/>
    <cellStyle name="_Кредит линия-русча_Навоий1 туман_Ўтган йилга нисбатан" xfId="1292"/>
    <cellStyle name="_Кредит линия-русча_Навоий1 туман_ЯКУН    январь 2012 (прогноз)" xfId="1295"/>
    <cellStyle name="_Кредит линия-русча_Навоий1 туман_ЯКУН    январь 2012 (прогноз)" xfId="1296"/>
    <cellStyle name="_Кредит линия-русча_ПРОГНОЗ И 2008-2015 125 фоизлик ОКОНЧАТЕЛЬНЫЙ" xfId="1299"/>
    <cellStyle name="_Кредит линия-русча_ПРОГНОЗ И 2008-2015 125 фоизлик ОКОНЧАТЕЛЬНЫЙ" xfId="1300"/>
    <cellStyle name="_Кредит линия-русча_Хоразм туман" xfId="1303"/>
    <cellStyle name="_Кредит линия-русча_Хоразм туман" xfId="1304"/>
    <cellStyle name="_Макет мониторинг 2009" xfId="1309"/>
    <cellStyle name="_Макет мониторинг 2009" xfId="1310"/>
    <cellStyle name="_Макет мониторинг 2009_Quqon Dastur-311-01-05-2010" xfId="1313"/>
    <cellStyle name="_Макет мониторинг 2009_Quqon Dastur-311-01-05-2010" xfId="1314"/>
    <cellStyle name="_Макет мониторинг 2009_ВМ 311-01-05-2010" xfId="1317"/>
    <cellStyle name="_Макет мониторинг 2009_ВМ 311-01-05-2010" xfId="1318"/>
    <cellStyle name="_Макет мониторинг 2009_Карор буйича охирги" xfId="1321"/>
    <cellStyle name="_Макет мониторинг 2009_Карор буйича охирги" xfId="1322"/>
    <cellStyle name="_МВЭС Хусанбой" xfId="1346"/>
    <cellStyle name="_МВЭС Хусанбой" xfId="1348"/>
    <cellStyle name="_МВЭС2" xfId="1351"/>
    <cellStyle name="_МВЭС2" xfId="1352"/>
    <cellStyle name="_Молиявий манбалар буйича хисоботлар янги 2009 йил 1-ярим йиллик" xfId="1374"/>
    <cellStyle name="_Молиявий манбалар буйича хисоботлар янги 2009 йил 1-ярим йиллик" xfId="1375"/>
    <cellStyle name="_Наслли, гўшт сут, Зоовет 2010й 1 апрель" xfId="1424"/>
    <cellStyle name="_Наслли, гўшт сут, Зоовет 2010й 1 апрель" xfId="1426"/>
    <cellStyle name="_Наслли, гўшт сут, Зоовет 2010й 1 апрель_01.11.12 режага нисбатан1" xfId="1429"/>
    <cellStyle name="_Наслли, гўшт сут, Зоовет 2010й 1 апрель_01.11.12 режага нисбатан1" xfId="1430"/>
    <cellStyle name="_Наслли, гўшт сут, Зоовет 2010й 1 апрель_Андижон туман" xfId="1433"/>
    <cellStyle name="_Наслли, гўшт сут, Зоовет 2010й 1 апрель_Андижон туман" xfId="1434"/>
    <cellStyle name="_Наслли, гўшт сут, Зоовет 2010й 1 апрель_Баёнга илова 01.11.2011 10 нисбатан ЎТГАН" xfId="1437"/>
    <cellStyle name="_Наслли, гўшт сут, Зоовет 2010й 1 апрель_Баёнга илова 01.11.2011 10 нисбатан ЎТГАН" xfId="1438"/>
    <cellStyle name="_Наслли, гўшт сут, Зоовет 2010й 1 апрель_Баёнга илова 01.11.2011 10 нисбатан ЎТГАН_Ўтган йилга нисбатан" xfId="1441"/>
    <cellStyle name="_Наслли, гўшт сут, Зоовет 2010й 1 апрель_Баёнга илова 01.11.2011 10 нисбатан ЎТГАН_Ўтган йилга нисбатан" xfId="1442"/>
    <cellStyle name="_Наслли, гўшт сут, Зоовет 2010й 1 апрель_Бухоро" xfId="1445"/>
    <cellStyle name="_Наслли, гўшт сут, Зоовет 2010й 1 апрель_Бухоро" xfId="1446"/>
    <cellStyle name="_Наслли, гўшт сут, Зоовет 2010й 1 апрель_Бухоро_01.11.12 режага нисбатан1" xfId="1449"/>
    <cellStyle name="_Наслли, гўшт сут, Зоовет 2010й 1 апрель_Бухоро_01.11.12 режага нисбатан1" xfId="1450"/>
    <cellStyle name="_Наслли, гўшт сут, Зоовет 2010й 1 апрель_Бухоро_Баёнга илова 01.11.2011 10 нисбатан ЎТГАН" xfId="1453"/>
    <cellStyle name="_Наслли, гўшт сут, Зоовет 2010й 1 апрель_Бухоро_Баёнга илова 01.11.2011 10 нисбатан ЎТГАН" xfId="1454"/>
    <cellStyle name="_Наслли, гўшт сут, Зоовет 2010й 1 апрель_Бухоро_Баёнга илова 01.11.2011 10 нисбатан ЎТГАН_Ўтган йилга нисбатан" xfId="1457"/>
    <cellStyle name="_Наслли, гўшт сут, Зоовет 2010й 1 апрель_Бухоро_Баёнга илова 01.11.2011 10 нисбатан ЎТГАН_Ўтган йилга нисбатан" xfId="1458"/>
    <cellStyle name="_Наслли, гўшт сут, Зоовет 2010й 1 апрель_Бухоро_ВМ Ёш оила микрокредит 01.05" xfId="1461"/>
    <cellStyle name="_Наслли, гўшт сут, Зоовет 2010й 1 апрель_Бухоро_ВМ Ёш оила микрокредит 01.05" xfId="1462"/>
    <cellStyle name="_Наслли, гўшт сут, Зоовет 2010й 1 апрель_Бухоро_Книга1" xfId="1465"/>
    <cellStyle name="_Наслли, гўшт сут, Зоовет 2010й 1 апрель_Бухоро_Книга1" xfId="1466"/>
    <cellStyle name="_Наслли, гўшт сут, Зоовет 2010й 1 апрель_Бухоро_Таблицы на 01.11.2011 (усиш)" xfId="1469"/>
    <cellStyle name="_Наслли, гўшт сут, Зоовет 2010й 1 апрель_Бухоро_Таблицы на 01.11.2011 (усиш)" xfId="1470"/>
    <cellStyle name="_Наслли, гўшт сут, Зоовет 2010й 1 апрель_Бухоро_Ўтган йилга нисбатан" xfId="1473"/>
    <cellStyle name="_Наслли, гўшт сут, Зоовет 2010й 1 апрель_Бухоро_Ўтган йилга нисбатан" xfId="1474"/>
    <cellStyle name="_Наслли, гўшт сут, Зоовет 2010й 1 апрель_Бухоро_ЯКУН    январь 2012 (прогноз)" xfId="1477"/>
    <cellStyle name="_Наслли, гўшт сут, Зоовет 2010й 1 апрель_Бухоро_ЯКУН    январь 2012 (прогноз)" xfId="1478"/>
    <cellStyle name="_Наслли, гўшт сут, Зоовет 2010й 1 апрель_ВМ Ёш оила микрокредит 01.05" xfId="1481"/>
    <cellStyle name="_Наслли, гўшт сут, Зоовет 2010й 1 апрель_ВМ Ёш оила микрокредит 01.05" xfId="1482"/>
    <cellStyle name="_Наслли, гўшт сут, Зоовет 2010й 1 апрель_Книга1" xfId="1485"/>
    <cellStyle name="_Наслли, гўшт сут, Зоовет 2010й 1 апрель_Книга1" xfId="1486"/>
    <cellStyle name="_Наслли, гўшт сут, Зоовет 2010й 1 апрель_Навоий1 туман" xfId="1489"/>
    <cellStyle name="_Наслли, гўшт сут, Зоовет 2010й 1 апрель_Навоий1 туман" xfId="1490"/>
    <cellStyle name="_Наслли, гўшт сут, Зоовет 2010й 1 апрель_Навоий1 туман_01.11.12 режага нисбатан1" xfId="1493"/>
    <cellStyle name="_Наслли, гўшт сут, Зоовет 2010й 1 апрель_Навоий1 туман_01.11.12 режага нисбатан1" xfId="1494"/>
    <cellStyle name="_Наслли, гўшт сут, Зоовет 2010й 1 апрель_Навоий1 туман_Баёнга илова 01.11.2011 10 нисбатан ЎТГАН" xfId="1497"/>
    <cellStyle name="_Наслли, гўшт сут, Зоовет 2010й 1 апрель_Навоий1 туман_Баёнга илова 01.11.2011 10 нисбатан ЎТГАН" xfId="1498"/>
    <cellStyle name="_Наслли, гўшт сут, Зоовет 2010й 1 апрель_Навоий1 туман_Баёнга илова 01.11.2011 10 нисбатан ЎТГАН_Ўтган йилга нисбатан" xfId="1501"/>
    <cellStyle name="_Наслли, гўшт сут, Зоовет 2010й 1 апрель_Навоий1 туман_Баёнга илова 01.11.2011 10 нисбатан ЎТГАН_Ўтган йилга нисбатан" xfId="1502"/>
    <cellStyle name="_Наслли, гўшт сут, Зоовет 2010й 1 апрель_Навоий1 туман_ВМ Ёш оила микрокредит 01.05" xfId="1505"/>
    <cellStyle name="_Наслли, гўшт сут, Зоовет 2010й 1 апрель_Навоий1 туман_ВМ Ёш оила микрокредит 01.05" xfId="1506"/>
    <cellStyle name="_Наслли, гўшт сут, Зоовет 2010й 1 апрель_Навоий1 туман_Книга1" xfId="1509"/>
    <cellStyle name="_Наслли, гўшт сут, Зоовет 2010й 1 апрель_Навоий1 туман_Книга1" xfId="1510"/>
    <cellStyle name="_Наслли, гўшт сут, Зоовет 2010й 1 апрель_Навоий1 туман_Таблицы на 01.11.2011 (усиш)" xfId="1513"/>
    <cellStyle name="_Наслли, гўшт сут, Зоовет 2010й 1 апрель_Навоий1 туман_Таблицы на 01.11.2011 (усиш)" xfId="1514"/>
    <cellStyle name="_Наслли, гўшт сут, Зоовет 2010й 1 апрель_Навоий1 туман_Ўтган йилга нисбатан" xfId="1517"/>
    <cellStyle name="_Наслли, гўшт сут, Зоовет 2010й 1 апрель_Навоий1 туман_Ўтган йилга нисбатан" xfId="1518"/>
    <cellStyle name="_Наслли, гўшт сут, Зоовет 2010й 1 апрель_Навоий1 туман_ЯКУН    январь 2012 (прогноз)" xfId="1521"/>
    <cellStyle name="_Наслли, гўшт сут, Зоовет 2010й 1 апрель_Навоий1 туман_ЯКУН    январь 2012 (прогноз)" xfId="1522"/>
    <cellStyle name="_Наслли, гўшт сут, Зоовет 2010й 1 апрель_СВОД БАРЧА олдинги" xfId="1525"/>
    <cellStyle name="_Наслли, гўшт сут, Зоовет 2010й 1 апрель_СВОД БАРЧА олдинги" xfId="1526"/>
    <cellStyle name="_Наслли, гўшт сут, Зоовет 2010й 1 апрель_Таблицы на 01.11.2011 (усиш)" xfId="1529"/>
    <cellStyle name="_Наслли, гўшт сут, Зоовет 2010й 1 апрель_Таблицы на 01.11.2011 (усиш)" xfId="1530"/>
    <cellStyle name="_Наслли, гўшт сут, Зоовет 2010й 1 апрель_Ўтган йилга нисбатан" xfId="1533"/>
    <cellStyle name="_Наслли, гўшт сут, Зоовет 2010й 1 апрель_Ўтган йилга нисбатан" xfId="1534"/>
    <cellStyle name="_Наслли, гўшт сут, Зоовет 2010й 1 апрель_Хоразм туман" xfId="1537"/>
    <cellStyle name="_Наслли, гўшт сут, Зоовет 2010й 1 апрель_Хоразм туман" xfId="1538"/>
    <cellStyle name="_Наслли, гўшт сут, Зоовет 2010й 1 апрель_ЯКУН    январь 2012 (прогноз)" xfId="1541"/>
    <cellStyle name="_Наслли, гўшт сут, Зоовет 2010й 1 апрель_ЯКУН    январь 2012 (прогноз)" xfId="1542"/>
    <cellStyle name="_Прог" xfId="1548"/>
    <cellStyle name="_Прог" xfId="1549"/>
    <cellStyle name="_ПРОГНОЗ И 2008-2015 125 фоизлик ОКОНЧАТЕЛЬНЫЙ" xfId="1553"/>
    <cellStyle name="_ПРОГНОЗ И 2008-2015 125 фоизлик ОКОНЧАТЕЛЬНЫЙ" xfId="1554"/>
    <cellStyle name="_ПРОГНОЗ И 2008-2015 125 фоизлик ОКОНЧАТЕЛЬНЫЙ_Андижон туман" xfId="1557"/>
    <cellStyle name="_ПРОГНОЗ И 2008-2015 125 фоизлик ОКОНЧАТЕЛЬНЫЙ_Андижон туман" xfId="1558"/>
    <cellStyle name="_ПРОГНОЗ И 2008-2015 125 фоизлик ОКОНЧАТЕЛЬНЫЙ_Бухоро" xfId="1561"/>
    <cellStyle name="_ПРОГНОЗ И 2008-2015 125 фоизлик ОКОНЧАТЕЛЬНЫЙ_Бухоро" xfId="1562"/>
    <cellStyle name="_ПРОГНОЗ И 2008-2015 125 фоизлик ОКОНЧАТЕЛЬНЫЙ_Бухоро_01.11.12 режага нисбатан1" xfId="1565"/>
    <cellStyle name="_ПРОГНОЗ И 2008-2015 125 фоизлик ОКОНЧАТЕЛЬНЫЙ_Бухоро_01.11.12 режага нисбатан1" xfId="1566"/>
    <cellStyle name="_ПРОГНОЗ И 2008-2015 125 фоизлик ОКОНЧАТЕЛЬНЫЙ_Бухоро_Баёнга илова 01.11.2011 10 нисбатан ЎТГАН" xfId="1569"/>
    <cellStyle name="_ПРОГНОЗ И 2008-2015 125 фоизлик ОКОНЧАТЕЛЬНЫЙ_Бухоро_Баёнга илова 01.11.2011 10 нисбатан ЎТГАН" xfId="1570"/>
    <cellStyle name="_ПРОГНОЗ И 2008-2015 125 фоизлик ОКОНЧАТЕЛЬНЫЙ_Бухоро_Баёнга илова 01.11.2011 10 нисбатан ЎТГАН_Ўтган йилга нисбатан" xfId="1573"/>
    <cellStyle name="_ПРОГНОЗ И 2008-2015 125 фоизлик ОКОНЧАТЕЛЬНЫЙ_Бухоро_Баёнга илова 01.11.2011 10 нисбатан ЎТГАН_Ўтган йилга нисбатан" xfId="1574"/>
    <cellStyle name="_ПРОГНОЗ И 2008-2015 125 фоизлик ОКОНЧАТЕЛЬНЫЙ_Бухоро_ВМ Ёш оила микрокредит 01.05" xfId="1577"/>
    <cellStyle name="_ПРОГНОЗ И 2008-2015 125 фоизлик ОКОНЧАТЕЛЬНЫЙ_Бухоро_ВМ Ёш оила микрокредит 01.05" xfId="1578"/>
    <cellStyle name="_ПРОГНОЗ И 2008-2015 125 фоизлик ОКОНЧАТЕЛЬНЫЙ_Бухоро_Книга1" xfId="1581"/>
    <cellStyle name="_ПРОГНОЗ И 2008-2015 125 фоизлик ОКОНЧАТЕЛЬНЫЙ_Бухоро_Книга1" xfId="1582"/>
    <cellStyle name="_ПРОГНОЗ И 2008-2015 125 фоизлик ОКОНЧАТЕЛЬНЫЙ_Бухоро_Таблицы на 01.11.2011 (усиш)" xfId="1585"/>
    <cellStyle name="_ПРОГНОЗ И 2008-2015 125 фоизлик ОКОНЧАТЕЛЬНЫЙ_Бухоро_Таблицы на 01.11.2011 (усиш)" xfId="1586"/>
    <cellStyle name="_ПРОГНОЗ И 2008-2015 125 фоизлик ОКОНЧАТЕЛЬНЫЙ_Бухоро_Ўтган йилга нисбатан" xfId="1589"/>
    <cellStyle name="_ПРОГНОЗ И 2008-2015 125 фоизлик ОКОНЧАТЕЛЬНЫЙ_Бухоро_Ўтган йилга нисбатан" xfId="1590"/>
    <cellStyle name="_ПРОГНОЗ И 2008-2015 125 фоизлик ОКОНЧАТЕЛЬНЫЙ_Бухоро_ЯКУН    январь 2012 (прогноз)" xfId="1593"/>
    <cellStyle name="_ПРОГНОЗ И 2008-2015 125 фоизлик ОКОНЧАТЕЛЬНЫЙ_Бухоро_ЯКУН    январь 2012 (прогноз)" xfId="1594"/>
    <cellStyle name="_ПРОГНОЗ И 2008-2015 125 фоизлик ОКОНЧАТЕЛЬНЫЙ_Навоий1 туман" xfId="1597"/>
    <cellStyle name="_ПРОГНОЗ И 2008-2015 125 фоизлик ОКОНЧАТЕЛЬНЫЙ_Навоий1 туман" xfId="1598"/>
    <cellStyle name="_ПРОГНОЗ И 2008-2015 125 фоизлик ОКОНЧАТЕЛЬНЫЙ_Навоий1 туман_01.11.12 режага нисбатан1" xfId="1601"/>
    <cellStyle name="_ПРОГНОЗ И 2008-2015 125 фоизлик ОКОНЧАТЕЛЬНЫЙ_Навоий1 туман_01.11.12 режага нисбатан1" xfId="1602"/>
    <cellStyle name="_ПРОГНОЗ И 2008-2015 125 фоизлик ОКОНЧАТЕЛЬНЫЙ_Навоий1 туман_Баёнга илова 01.11.2011 10 нисбатан ЎТГАН" xfId="1605"/>
    <cellStyle name="_ПРОГНОЗ И 2008-2015 125 фоизлик ОКОНЧАТЕЛЬНЫЙ_Навоий1 туман_Баёнга илова 01.11.2011 10 нисбатан ЎТГАН" xfId="1606"/>
    <cellStyle name="_ПРОГНОЗ И 2008-2015 125 фоизлик ОКОНЧАТЕЛЬНЫЙ_Навоий1 туман_Баёнга илова 01.11.2011 10 нисбатан ЎТГАН_Ўтган йилга нисбатан" xfId="1609"/>
    <cellStyle name="_ПРОГНОЗ И 2008-2015 125 фоизлик ОКОНЧАТЕЛЬНЫЙ_Навоий1 туман_Баёнга илова 01.11.2011 10 нисбатан ЎТГАН_Ўтган йилга нисбатан" xfId="1610"/>
    <cellStyle name="_ПРОГНОЗ И 2008-2015 125 фоизлик ОКОНЧАТЕЛЬНЫЙ_Навоий1 туман_ВМ Ёш оила микрокредит 01.05" xfId="1613"/>
    <cellStyle name="_ПРОГНОЗ И 2008-2015 125 фоизлик ОКОНЧАТЕЛЬНЫЙ_Навоий1 туман_ВМ Ёш оила микрокредит 01.05" xfId="1614"/>
    <cellStyle name="_ПРОГНОЗ И 2008-2015 125 фоизлик ОКОНЧАТЕЛЬНЫЙ_Навоий1 туман_Книга1" xfId="1617"/>
    <cellStyle name="_ПРОГНОЗ И 2008-2015 125 фоизлик ОКОНЧАТЕЛЬНЫЙ_Навоий1 туман_Книга1" xfId="1618"/>
    <cellStyle name="_ПРОГНОЗ И 2008-2015 125 фоизлик ОКОНЧАТЕЛЬНЫЙ_Навоий1 туман_Таблицы на 01.11.2011 (усиш)" xfId="1621"/>
    <cellStyle name="_ПРОГНОЗ И 2008-2015 125 фоизлик ОКОНЧАТЕЛЬНЫЙ_Навоий1 туман_Таблицы на 01.11.2011 (усиш)" xfId="1622"/>
    <cellStyle name="_ПРОГНОЗ И 2008-2015 125 фоизлик ОКОНЧАТЕЛЬНЫЙ_Навоий1 туман_Ўтган йилга нисбатан" xfId="1625"/>
    <cellStyle name="_ПРОГНОЗ И 2008-2015 125 фоизлик ОКОНЧАТЕЛЬНЫЙ_Навоий1 туман_Ўтган йилга нисбатан" xfId="1626"/>
    <cellStyle name="_ПРОГНОЗ И 2008-2015 125 фоизлик ОКОНЧАТЕЛЬНЫЙ_Навоий1 туман_ЯКУН    январь 2012 (прогноз)" xfId="1629"/>
    <cellStyle name="_ПРОГНОЗ И 2008-2015 125 фоизлик ОКОНЧАТЕЛЬНЫЙ_Навоий1 туман_ЯКУН    январь 2012 (прогноз)" xfId="1630"/>
    <cellStyle name="_ПРОГНОЗ И 2008-2015 125 фоизлик ОКОНЧАТЕЛЬНЫЙ_Хоразм туман" xfId="1633"/>
    <cellStyle name="_ПРОГНОЗ И 2008-2015 125 фоизлик ОКОНЧАТЕЛЬНЫЙ_Хоразм туман" xfId="1634"/>
    <cellStyle name="_ПРОМ 2010-1чорак-жадваллар 23.03" xfId="1637"/>
    <cellStyle name="_ПРОМ 2010-1чорак-жадваллар 23.03" xfId="1639"/>
    <cellStyle name="_ПРОМ 2010-1чорак-жадваллар 23.03_11-жадвал Акбарга" xfId="1642"/>
    <cellStyle name="_ПРОМ 2010-1чорак-жадваллар 23.03_11-жадвал Акбарга" xfId="1643"/>
    <cellStyle name="_ПРОМ 2010-1чорак-жадваллар 23.03_озиқ-овқат" xfId="1646"/>
    <cellStyle name="_ПРОМ 2010-1чорак-жадваллар 23.03_озиқ-овқат" xfId="1647"/>
    <cellStyle name="_ПРОМ 2010-1чорак-жадваллар 23.03_Пайарик Жадваллар" xfId="1650"/>
    <cellStyle name="_ПРОМ 2010-1чорак-жадваллар 23.03_Пайарик Жадваллар" xfId="1651"/>
    <cellStyle name="_Режа булиниши" xfId="1669"/>
    <cellStyle name="_Режа булиниши" xfId="1670"/>
    <cellStyle name="_Рес-га" xfId="1674"/>
    <cellStyle name="_Рес-га" xfId="1676"/>
    <cellStyle name="_Рес-га_Ўтган йилга нисбатан" xfId="1680"/>
    <cellStyle name="_Рес-га_Ўтган йилга нисбатан" xfId="1681"/>
    <cellStyle name="_СВОД БАРЧА олдинги" xfId="1736"/>
    <cellStyle name="_СВОД БАРЧА олдинги" xfId="1737"/>
    <cellStyle name="_СВОД Жадваллар 2008-2012й" xfId="1740"/>
    <cellStyle name="_СВОД Жадваллар 2008-2012й" xfId="1742"/>
    <cellStyle name="_СВОД Жадваллар 2008-2012й_СВОД Прогноз 2008-2012й" xfId="1745"/>
    <cellStyle name="_СВОД Жадваллар 2008-2012й_СВОД Прогноз 2008-2012й" xfId="1746"/>
    <cellStyle name="_СВОД Прогноз 2008-2012й" xfId="1773"/>
    <cellStyle name="_СВОД Прогноз 2008-2012й" xfId="1774"/>
    <cellStyle name="_Сухроб Вилоят свод" xfId="1915"/>
    <cellStyle name="_Сухроб Вилоят свод" xfId="1916"/>
    <cellStyle name="_Тармоклар буйича хисоботлар янги 2009 йил 1-ярим йиллик" xfId="1921"/>
    <cellStyle name="_Тармоклар буйича хисоботлар янги 2009 йил 1-ярим йиллик" xfId="1922"/>
    <cellStyle name="_Тармоклар буйича хисоботлар янги 2009 йил 9 ойлик" xfId="1926"/>
    <cellStyle name="_Тармоклар буйича хисоботлар янги 2009 йил 9 ойлик" xfId="1927"/>
    <cellStyle name="_Тасдик-Бош вазир охирги" xfId="1930"/>
    <cellStyle name="_Тасдик-Бош вазир охирги" xfId="1932"/>
    <cellStyle name="_Тасдик-Бош вазир охирги_01.11.12 режага нисбатан1" xfId="1935"/>
    <cellStyle name="_Тасдик-Бош вазир охирги_01.11.12 режага нисбатан1" xfId="1936"/>
    <cellStyle name="_Тасдик-Бош вазир охирги_Баёнга илова 01.11.2011 10 нисбатан ЎТГАН" xfId="1939"/>
    <cellStyle name="_Тасдик-Бош вазир охирги_Баёнга илова 01.11.2011 10 нисбатан ЎТГАН" xfId="1940"/>
    <cellStyle name="_Тасдик-Бош вазир охирги_Баёнга илова 01.11.2011 10 нисбатан ЎТГАН_Ўтган йилга нисбатан" xfId="1943"/>
    <cellStyle name="_Тасдик-Бош вазир охирги_Баёнга илова 01.11.2011 10 нисбатан ЎТГАН_Ўтган йилга нисбатан" xfId="1944"/>
    <cellStyle name="_Тасдик-Бош вазир охирги_ВМ Ёш оила микрокредит 01.05" xfId="1947"/>
    <cellStyle name="_Тасдик-Бош вазир охирги_ВМ Ёш оила микрокредит 01.05" xfId="1948"/>
    <cellStyle name="_Тасдик-Бош вазир охирги_Книга1" xfId="1951"/>
    <cellStyle name="_Тасдик-Бош вазир охирги_Книга1" xfId="1952"/>
    <cellStyle name="_Тасдик-Бош вазир охирги_Таблицы на 01.11.2011 (усиш)" xfId="1955"/>
    <cellStyle name="_Тасдик-Бош вазир охирги_Таблицы на 01.11.2011 (усиш)" xfId="1956"/>
    <cellStyle name="_Тасдик-Бош вазир охирги_Ўтган йилга нисбатан" xfId="1959"/>
    <cellStyle name="_Тасдик-Бош вазир охирги_Ўтган йилга нисбатан" xfId="1960"/>
    <cellStyle name="_Тасдик-Бош вазир охирги_ЯКУН    январь 2012 (прогноз)" xfId="1963"/>
    <cellStyle name="_Тасдик-Бош вазир охирги_ЯКУН    январь 2012 (прогноз)" xfId="1964"/>
    <cellStyle name="_Термиз ш" xfId="1968"/>
    <cellStyle name="_Термиз ш" xfId="1970"/>
    <cellStyle name="_Ўтган йилга нисбатан" xfId="1978"/>
    <cellStyle name="_Ўтган йилга нисбатан" xfId="1980"/>
    <cellStyle name="_Фарғона" xfId="2044"/>
    <cellStyle name="_Фарғона" xfId="2045"/>
    <cellStyle name="_Фарғона_11-жадвал Акбарга" xfId="2048"/>
    <cellStyle name="_Фарғона_11-жадвал Акбарга" xfId="2049"/>
    <cellStyle name="_Фарғона_1-кисм 1-свод" xfId="2052"/>
    <cellStyle name="_Фарғона_1-кисм 1-свод" xfId="2053"/>
    <cellStyle name="_Фарғона_Меҳнат бозори шакллар" xfId="2056"/>
    <cellStyle name="_Фарғона_Меҳнат бозори шакллар" xfId="2057"/>
    <cellStyle name="_Фарғона_озиқ-овқат" xfId="2060"/>
    <cellStyle name="_Фарғона_озиқ-овқат" xfId="2061"/>
    <cellStyle name="_Фарғона_Пайарик Жадваллар" xfId="2064"/>
    <cellStyle name="_Фарғона_Пайарик Жадваллар" xfId="2065"/>
    <cellStyle name="_Фарғона_Хизмат кўрсатиш" xfId="2069"/>
    <cellStyle name="_Фарғона_Хизмат кўрсатиш" xfId="2070"/>
    <cellStyle name="_форма 01.01.2016" xfId="2073"/>
    <cellStyle name="_форма 01.01.2016" xfId="2074"/>
    <cellStyle name="_Хисобот Кишлок тараккиёти ва фаровонлиги йили" xfId="2080"/>
    <cellStyle name="_Хисобот Кишлок тараккиёти ва фаровонлиги йили" xfId="2082"/>
    <cellStyle name="_Янги иш ўринлари Иктисодиёт бош бошкармаси" xfId="2200"/>
    <cellStyle name="_Янги иш ўринлари Иктисодиёт бош бошкармаси" xfId="2201"/>
    <cellStyle name="_янги иш уринлари узгартирилгани охирги" xfId="2195"/>
    <cellStyle name="_янги иш уринлари узгартирилгани охирги" xfId="2196"/>
    <cellStyle name="" xfId="9"/>
    <cellStyle name="" xfId="10"/>
    <cellStyle name="_18 жадвал сан" xfId="74"/>
    <cellStyle name="_308 хисоботи 2010йил 1 апрель холатига" xfId="471"/>
    <cellStyle name="_Дастур формаси янги ойларга булинган вазирлик" xfId="897"/>
    <cellStyle name="_КР Нукус   (2 жадвал)" xfId="1182"/>
    <cellStyle name="_МВЭС Хусанбой" xfId="1347"/>
    <cellStyle name="_Наслли, гўшт сут, Зоовет 2010й 1 апрель" xfId="1425"/>
    <cellStyle name="_ПРОМ 2010-1чорак-жадваллар 23.03" xfId="1638"/>
    <cellStyle name="_Рес-га" xfId="1675"/>
    <cellStyle name="_СВОД Жадваллар 2008-2012й" xfId="1741"/>
    <cellStyle name="_Тасдик-Бош вазир охирги" xfId="1931"/>
    <cellStyle name="_Термиз ш" xfId="1969"/>
    <cellStyle name="_Ўтган йилга нисбатан" xfId="1979"/>
    <cellStyle name="_Хисобот Кишлок тараккиёти ва фаровонлиги йили" xfId="2081"/>
    <cellStyle name="1" xfId="2215"/>
    <cellStyle name="1" xfId="2216"/>
    <cellStyle name="2" xfId="2217"/>
    <cellStyle name="2" xfId="2218"/>
    <cellStyle name="20% - Accent1" xfId="2219"/>
    <cellStyle name="20% - Accent1 2" xfId="2220"/>
    <cellStyle name="20% - Accent1 2 2" xfId="2221"/>
    <cellStyle name="20% - Accent1 2_Тош.ш+баланс" xfId="2222"/>
    <cellStyle name="20% - Accent1 3" xfId="2223"/>
    <cellStyle name="20% - Accent1 3 2" xfId="2224"/>
    <cellStyle name="20% - Accent1 3_Тош.ш+баланс" xfId="2225"/>
    <cellStyle name="20% - Accent1 4" xfId="2226"/>
    <cellStyle name="20% - Accent1_2-илова" xfId="2227"/>
    <cellStyle name="20% - Accent2" xfId="2228"/>
    <cellStyle name="20% - Accent2 2" xfId="2229"/>
    <cellStyle name="20% - Accent2 2 2" xfId="2230"/>
    <cellStyle name="20% - Accent2 2_Тош.ш+баланс" xfId="2231"/>
    <cellStyle name="20% - Accent2 3" xfId="2232"/>
    <cellStyle name="20% - Accent2 3 2" xfId="2233"/>
    <cellStyle name="20% - Accent2 3_Тош.ш+баланс" xfId="2234"/>
    <cellStyle name="20% - Accent2 4" xfId="2235"/>
    <cellStyle name="20% - Accent2_2-илова" xfId="2236"/>
    <cellStyle name="20% - Accent3" xfId="2237"/>
    <cellStyle name="20% - Accent3 2" xfId="2238"/>
    <cellStyle name="20% - Accent3 2 2" xfId="2239"/>
    <cellStyle name="20% - Accent3 2_Тош.ш+баланс" xfId="2240"/>
    <cellStyle name="20% - Accent3 3" xfId="2241"/>
    <cellStyle name="20% - Accent3 3 2" xfId="2242"/>
    <cellStyle name="20% - Accent3 3_Тош.ш+баланс" xfId="2243"/>
    <cellStyle name="20% - Accent3 4" xfId="2244"/>
    <cellStyle name="20% - Accent3_2-илова" xfId="2245"/>
    <cellStyle name="20% - Accent4" xfId="2246"/>
    <cellStyle name="20% - Accent4 2" xfId="2247"/>
    <cellStyle name="20% - Accent4 2 2" xfId="2248"/>
    <cellStyle name="20% - Accent4 2_Тош.ш+баланс" xfId="2249"/>
    <cellStyle name="20% - Accent4 3" xfId="2250"/>
    <cellStyle name="20% - Accent4 3 2" xfId="2251"/>
    <cellStyle name="20% - Accent4 3_Тош.ш+баланс" xfId="2252"/>
    <cellStyle name="20% - Accent4 4" xfId="2253"/>
    <cellStyle name="20% - Accent4_2-илова" xfId="2254"/>
    <cellStyle name="20% - Accent5" xfId="2255"/>
    <cellStyle name="20% - Accent5 2" xfId="2256"/>
    <cellStyle name="20% - Accent5 2 2" xfId="2257"/>
    <cellStyle name="20% - Accent5 2_Тош.ш+баланс" xfId="2258"/>
    <cellStyle name="20% - Accent5 3" xfId="2259"/>
    <cellStyle name="20% - Accent5 3 2" xfId="2260"/>
    <cellStyle name="20% - Accent5 3_Тош.ш+баланс" xfId="2261"/>
    <cellStyle name="20% - Accent5 4" xfId="2262"/>
    <cellStyle name="20% - Accent5_2-илова" xfId="2263"/>
    <cellStyle name="20% - Accent6" xfId="2264"/>
    <cellStyle name="20% - Accent6 2" xfId="2265"/>
    <cellStyle name="20% - Accent6 2 2" xfId="2266"/>
    <cellStyle name="20% - Accent6 2_Тош.ш+баланс" xfId="2267"/>
    <cellStyle name="20% - Accent6 3" xfId="2268"/>
    <cellStyle name="20% - Accent6 3 2" xfId="2269"/>
    <cellStyle name="20% - Accent6 3_Тош.ш+баланс" xfId="2270"/>
    <cellStyle name="20% - Accent6 4" xfId="2271"/>
    <cellStyle name="20% - Accent6_2-илова" xfId="2272"/>
    <cellStyle name="20% - Акцент1 2" xfId="2273"/>
    <cellStyle name="20% - Акцент1 2 2" xfId="2274"/>
    <cellStyle name="20% - Акцент1 2_Тош.ш+баланс" xfId="2275"/>
    <cellStyle name="20% - Акцент1 3" xfId="2276"/>
    <cellStyle name="20% - Акцент1 3 2" xfId="2277"/>
    <cellStyle name="20% - Акцент1 3_Тош.ш+баланс" xfId="2278"/>
    <cellStyle name="20% - Акцент1 4" xfId="2279"/>
    <cellStyle name="20% - Акцент1 4 2" xfId="2280"/>
    <cellStyle name="20% - Акцент1 4_Тош.ш+баланс" xfId="2281"/>
    <cellStyle name="20% - Акцент1 5" xfId="2282"/>
    <cellStyle name="20% - Акцент1 5 2" xfId="2283"/>
    <cellStyle name="20% - Акцент1 5_Тош.ш+баланс" xfId="2284"/>
    <cellStyle name="20% - Акцент2 2" xfId="2285"/>
    <cellStyle name="20% - Акцент2 2 2" xfId="2286"/>
    <cellStyle name="20% - Акцент2 2_Тош.ш+баланс" xfId="2287"/>
    <cellStyle name="20% - Акцент2 3" xfId="2288"/>
    <cellStyle name="20% - Акцент2 3 2" xfId="2289"/>
    <cellStyle name="20% - Акцент2 3_Тош.ш+баланс" xfId="2290"/>
    <cellStyle name="20% - Акцент2 4" xfId="2291"/>
    <cellStyle name="20% - Акцент2 4 2" xfId="2292"/>
    <cellStyle name="20% - Акцент2 4_Тош.ш+баланс" xfId="2293"/>
    <cellStyle name="20% - Акцент2 5" xfId="2294"/>
    <cellStyle name="20% - Акцент2 5 2" xfId="2295"/>
    <cellStyle name="20% - Акцент2 5_Тош.ш+баланс" xfId="2296"/>
    <cellStyle name="20% - Акцент3 2" xfId="2297"/>
    <cellStyle name="20% - Акцент3 2 2" xfId="2298"/>
    <cellStyle name="20% - Акцент3 2_Тош.ш+баланс" xfId="2299"/>
    <cellStyle name="20% - Акцент3 3" xfId="2300"/>
    <cellStyle name="20% - Акцент3 3 2" xfId="2301"/>
    <cellStyle name="20% - Акцент3 3_Тош.ш+баланс" xfId="2302"/>
    <cellStyle name="20% - Акцент3 4" xfId="2303"/>
    <cellStyle name="20% - Акцент3 4 2" xfId="2304"/>
    <cellStyle name="20% - Акцент3 4_Тош.ш+баланс" xfId="2305"/>
    <cellStyle name="20% - Акцент3 5" xfId="2306"/>
    <cellStyle name="20% - Акцент3 5 2" xfId="2307"/>
    <cellStyle name="20% - Акцент3 5_Тош.ш+баланс" xfId="2308"/>
    <cellStyle name="20% - Акцент4 2" xfId="2309"/>
    <cellStyle name="20% - Акцент4 2 2" xfId="2310"/>
    <cellStyle name="20% - Акцент4 2_Тош.ш+баланс" xfId="2311"/>
    <cellStyle name="20% - Акцент4 3" xfId="2312"/>
    <cellStyle name="20% - Акцент4 3 2" xfId="2313"/>
    <cellStyle name="20% - Акцент4 3_Тош.ш+баланс" xfId="2314"/>
    <cellStyle name="20% - Акцент4 4" xfId="2315"/>
    <cellStyle name="20% - Акцент4 4 2" xfId="2316"/>
    <cellStyle name="20% - Акцент4 4_Тош.ш+баланс" xfId="2317"/>
    <cellStyle name="20% - Акцент4 5" xfId="2318"/>
    <cellStyle name="20% - Акцент4 5 2" xfId="2319"/>
    <cellStyle name="20% - Акцент4 5_Тош.ш+баланс" xfId="2320"/>
    <cellStyle name="20% - Акцент5 2" xfId="2321"/>
    <cellStyle name="20% - Акцент5 2 2" xfId="2322"/>
    <cellStyle name="20% - Акцент5 2_Тош.ш+баланс" xfId="2323"/>
    <cellStyle name="20% - Акцент5 3" xfId="2324"/>
    <cellStyle name="20% - Акцент5 3 2" xfId="2325"/>
    <cellStyle name="20% - Акцент5 3_Тош.ш+баланс" xfId="2326"/>
    <cellStyle name="20% - Акцент5 4" xfId="2327"/>
    <cellStyle name="20% - Акцент5 4 2" xfId="2328"/>
    <cellStyle name="20% - Акцент5 4_Тош.ш+баланс" xfId="2329"/>
    <cellStyle name="20% - Акцент6 2" xfId="2330"/>
    <cellStyle name="20% - Акцент6 2 2" xfId="2331"/>
    <cellStyle name="20% - Акцент6 2_Тош.ш+баланс" xfId="2332"/>
    <cellStyle name="20% - Акцент6 3" xfId="2333"/>
    <cellStyle name="20% - Акцент6 3 2" xfId="2334"/>
    <cellStyle name="20% - Акцент6 3_Тош.ш+баланс" xfId="2335"/>
    <cellStyle name="20% - Акцент6 4" xfId="2336"/>
    <cellStyle name="20% - Акцент6 4 2" xfId="2337"/>
    <cellStyle name="20% - Акцент6 4_Тош.ш+баланс" xfId="2338"/>
    <cellStyle name="40% - Accent1" xfId="2339"/>
    <cellStyle name="40% - Accent1 2" xfId="2340"/>
    <cellStyle name="40% - Accent1 2 2" xfId="2341"/>
    <cellStyle name="40% - Accent1 2_Тош.ш+баланс" xfId="2342"/>
    <cellStyle name="40% - Accent1 3" xfId="2343"/>
    <cellStyle name="40% - Accent1 3 2" xfId="2344"/>
    <cellStyle name="40% - Accent1 3_Тош.ш+баланс" xfId="2345"/>
    <cellStyle name="40% - Accent1 4" xfId="2346"/>
    <cellStyle name="40% - Accent1_2-илова" xfId="2347"/>
    <cellStyle name="40% - Accent2" xfId="2348"/>
    <cellStyle name="40% - Accent2 2" xfId="2349"/>
    <cellStyle name="40% - Accent2 2 2" xfId="2350"/>
    <cellStyle name="40% - Accent2 2_Тош.ш+баланс" xfId="2351"/>
    <cellStyle name="40% - Accent2 3" xfId="2352"/>
    <cellStyle name="40% - Accent2 3 2" xfId="2353"/>
    <cellStyle name="40% - Accent2 3_Тош.ш+баланс" xfId="2354"/>
    <cellStyle name="40% - Accent2 4" xfId="2355"/>
    <cellStyle name="40% - Accent2_2-илова" xfId="2356"/>
    <cellStyle name="40% - Accent3" xfId="2357"/>
    <cellStyle name="40% - Accent3 2" xfId="2358"/>
    <cellStyle name="40% - Accent3 2 2" xfId="2359"/>
    <cellStyle name="40% - Accent3 2_Тош.ш+баланс" xfId="2360"/>
    <cellStyle name="40% - Accent3 3" xfId="2361"/>
    <cellStyle name="40% - Accent3 3 2" xfId="2362"/>
    <cellStyle name="40% - Accent3 3_Тош.ш+баланс" xfId="2363"/>
    <cellStyle name="40% - Accent3 4" xfId="2364"/>
    <cellStyle name="40% - Accent3_2-илова" xfId="2365"/>
    <cellStyle name="40% - Accent4" xfId="2366"/>
    <cellStyle name="40% - Accent4 2" xfId="2367"/>
    <cellStyle name="40% - Accent4 2 2" xfId="2368"/>
    <cellStyle name="40% - Accent4 2_Тош.ш+баланс" xfId="2369"/>
    <cellStyle name="40% - Accent4 3" xfId="2370"/>
    <cellStyle name="40% - Accent4 3 2" xfId="2371"/>
    <cellStyle name="40% - Accent4 3_Тош.ш+баланс" xfId="2372"/>
    <cellStyle name="40% - Accent4 4" xfId="2373"/>
    <cellStyle name="40% - Accent4_2-илова" xfId="2374"/>
    <cellStyle name="40% - Accent5" xfId="2375"/>
    <cellStyle name="40% - Accent5 2" xfId="2376"/>
    <cellStyle name="40% - Accent5 2 2" xfId="2377"/>
    <cellStyle name="40% - Accent5 2_Тош.ш+баланс" xfId="2378"/>
    <cellStyle name="40% - Accent5 3" xfId="2379"/>
    <cellStyle name="40% - Accent5 3 2" xfId="2380"/>
    <cellStyle name="40% - Accent5 3_Тош.ш+баланс" xfId="2381"/>
    <cellStyle name="40% - Accent5 4" xfId="2382"/>
    <cellStyle name="40% - Accent5_2-илова" xfId="2383"/>
    <cellStyle name="40% - Accent6" xfId="2384"/>
    <cellStyle name="40% - Accent6 2" xfId="2385"/>
    <cellStyle name="40% - Accent6 2 2" xfId="2386"/>
    <cellStyle name="40% - Accent6 2_Тош.ш+баланс" xfId="2387"/>
    <cellStyle name="40% - Accent6 3" xfId="2388"/>
    <cellStyle name="40% - Accent6 3 2" xfId="2389"/>
    <cellStyle name="40% - Accent6 3_Тош.ш+баланс" xfId="2390"/>
    <cellStyle name="40% - Accent6 4" xfId="2391"/>
    <cellStyle name="40% - Accent6_2-илова" xfId="2392"/>
    <cellStyle name="40% - Акцент1 2" xfId="2393"/>
    <cellStyle name="40% - Акцент1 2 2" xfId="2394"/>
    <cellStyle name="40% - Акцент1 2_Тош.ш+баланс" xfId="2395"/>
    <cellStyle name="40% - Акцент1 3" xfId="2396"/>
    <cellStyle name="40% - Акцент1 3 2" xfId="2397"/>
    <cellStyle name="40% - Акцент1 3_Тош.ш+баланс" xfId="2398"/>
    <cellStyle name="40% - Акцент1 4" xfId="2399"/>
    <cellStyle name="40% - Акцент1 4 2" xfId="2400"/>
    <cellStyle name="40% - Акцент1 4_Тош.ш+баланс" xfId="2401"/>
    <cellStyle name="40% - Акцент1 5" xfId="2402"/>
    <cellStyle name="40% - Акцент1 5 2" xfId="2403"/>
    <cellStyle name="40% - Акцент1 5_Тош.ш+баланс" xfId="2404"/>
    <cellStyle name="40% - Акцент2 2" xfId="2405"/>
    <cellStyle name="40% - Акцент2 2 2" xfId="2406"/>
    <cellStyle name="40% - Акцент2 2_Тош.ш+баланс" xfId="2407"/>
    <cellStyle name="40% - Акцент2 3" xfId="2408"/>
    <cellStyle name="40% - Акцент2 3 2" xfId="2409"/>
    <cellStyle name="40% - Акцент2 3_Тош.ш+баланс" xfId="2410"/>
    <cellStyle name="40% - Акцент2 4" xfId="2411"/>
    <cellStyle name="40% - Акцент2 4 2" xfId="2412"/>
    <cellStyle name="40% - Акцент2 4_Тош.ш+баланс" xfId="2413"/>
    <cellStyle name="40% - Акцент3 2" xfId="2414"/>
    <cellStyle name="40% - Акцент3 2 2" xfId="2415"/>
    <cellStyle name="40% - Акцент3 2_Тош.ш+баланс" xfId="2416"/>
    <cellStyle name="40% - Акцент3 3" xfId="2417"/>
    <cellStyle name="40% - Акцент3 3 2" xfId="2418"/>
    <cellStyle name="40% - Акцент3 3_Тош.ш+баланс" xfId="2419"/>
    <cellStyle name="40% - Акцент3 4" xfId="2420"/>
    <cellStyle name="40% - Акцент3 4 2" xfId="2421"/>
    <cellStyle name="40% - Акцент3 4_Тош.ш+баланс" xfId="2422"/>
    <cellStyle name="40% - Акцент3 5" xfId="2423"/>
    <cellStyle name="40% - Акцент3 5 2" xfId="2424"/>
    <cellStyle name="40% - Акцент3 5_Тош.ш+баланс" xfId="2425"/>
    <cellStyle name="40% - Акцент4 2" xfId="2426"/>
    <cellStyle name="40% - Акцент4 2 2" xfId="2427"/>
    <cellStyle name="40% - Акцент4 2_Тош.ш+баланс" xfId="2428"/>
    <cellStyle name="40% - Акцент4 3" xfId="2429"/>
    <cellStyle name="40% - Акцент4 3 2" xfId="2430"/>
    <cellStyle name="40% - Акцент4 3_Тош.ш+баланс" xfId="2431"/>
    <cellStyle name="40% - Акцент4 4" xfId="2432"/>
    <cellStyle name="40% - Акцент4 4 2" xfId="2433"/>
    <cellStyle name="40% - Акцент4 4_Тош.ш+баланс" xfId="2434"/>
    <cellStyle name="40% - Акцент4 5" xfId="2435"/>
    <cellStyle name="40% - Акцент4 5 2" xfId="2436"/>
    <cellStyle name="40% - Акцент4 5_Тош.ш+баланс" xfId="2437"/>
    <cellStyle name="40% - Акцент5 2" xfId="2438"/>
    <cellStyle name="40% - Акцент5 2 2" xfId="2439"/>
    <cellStyle name="40% - Акцент5 2_Тош.ш+баланс" xfId="2440"/>
    <cellStyle name="40% - Акцент5 3" xfId="2441"/>
    <cellStyle name="40% - Акцент5 3 2" xfId="2442"/>
    <cellStyle name="40% - Акцент5 3_Тош.ш+баланс" xfId="2443"/>
    <cellStyle name="40% - Акцент5 4" xfId="2444"/>
    <cellStyle name="40% - Акцент5 4 2" xfId="2445"/>
    <cellStyle name="40% - Акцент5 4_Тош.ш+баланс" xfId="2446"/>
    <cellStyle name="40% - Акцент6 2" xfId="2447"/>
    <cellStyle name="40% - Акцент6 2 2" xfId="2448"/>
    <cellStyle name="40% - Акцент6 2_Тош.ш+баланс" xfId="2449"/>
    <cellStyle name="40% - Акцент6 3" xfId="2450"/>
    <cellStyle name="40% - Акцент6 3 2" xfId="2451"/>
    <cellStyle name="40% - Акцент6 3_Тош.ш+баланс" xfId="2452"/>
    <cellStyle name="40% - Акцент6 4" xfId="2453"/>
    <cellStyle name="40% - Акцент6 4 2" xfId="2454"/>
    <cellStyle name="40% - Акцент6 4_Тош.ш+баланс" xfId="2455"/>
    <cellStyle name="40% - Акцент6 5" xfId="2456"/>
    <cellStyle name="40% - Акцент6 5 2" xfId="2457"/>
    <cellStyle name="40% - Акцент6 5_Тош.ш+баланс" xfId="2458"/>
    <cellStyle name="60% - Accent1" xfId="2459"/>
    <cellStyle name="60% - Accent1 2" xfId="2460"/>
    <cellStyle name="60% - Accent1 3" xfId="2461"/>
    <cellStyle name="60% - Accent1_2-илова" xfId="2462"/>
    <cellStyle name="60% - Accent2" xfId="2463"/>
    <cellStyle name="60% - Accent2 2" xfId="2464"/>
    <cellStyle name="60% - Accent2 3" xfId="2465"/>
    <cellStyle name="60% - Accent2_2-илова" xfId="2466"/>
    <cellStyle name="60% - Accent3" xfId="2467"/>
    <cellStyle name="60% - Accent3 2" xfId="2468"/>
    <cellStyle name="60% - Accent3 3" xfId="2469"/>
    <cellStyle name="60% - Accent3_2-илова" xfId="2470"/>
    <cellStyle name="60% - Accent4" xfId="2471"/>
    <cellStyle name="60% - Accent4 2" xfId="2472"/>
    <cellStyle name="60% - Accent4 3" xfId="2473"/>
    <cellStyle name="60% - Accent4_2-илова" xfId="2474"/>
    <cellStyle name="60% - Accent5" xfId="2475"/>
    <cellStyle name="60% - Accent5 2" xfId="2476"/>
    <cellStyle name="60% - Accent5 3" xfId="2477"/>
    <cellStyle name="60% - Accent5_2-илова" xfId="2478"/>
    <cellStyle name="60% - Accent6" xfId="2479"/>
    <cellStyle name="60% - Accent6 2" xfId="2480"/>
    <cellStyle name="60% - Accent6 3" xfId="2481"/>
    <cellStyle name="60% - Accent6_2-илова" xfId="2482"/>
    <cellStyle name="60% - Акцент1 2" xfId="2483"/>
    <cellStyle name="60% - Акцент1 3" xfId="2484"/>
    <cellStyle name="60% - Акцент1 4" xfId="2485"/>
    <cellStyle name="60% - Акцент1 5" xfId="2486"/>
    <cellStyle name="60% - Акцент2 2" xfId="2487"/>
    <cellStyle name="60% - Акцент2 3" xfId="2488"/>
    <cellStyle name="60% - Акцент2 4" xfId="2489"/>
    <cellStyle name="60% - Акцент3 2" xfId="2490"/>
    <cellStyle name="60% - Акцент3 3" xfId="2491"/>
    <cellStyle name="60% - Акцент3 4" xfId="2492"/>
    <cellStyle name="60% - Акцент3 5" xfId="2493"/>
    <cellStyle name="60% - Акцент4 2" xfId="2494"/>
    <cellStyle name="60% - Акцент4 3" xfId="2495"/>
    <cellStyle name="60% - Акцент4 4" xfId="2496"/>
    <cellStyle name="60% - Акцент4 5" xfId="2497"/>
    <cellStyle name="60% - Акцент5 2" xfId="2498"/>
    <cellStyle name="60% - Акцент5 3" xfId="2499"/>
    <cellStyle name="60% - Акцент5 4" xfId="2500"/>
    <cellStyle name="60% - Акцент6 2" xfId="2501"/>
    <cellStyle name="60% - Акцент6 3" xfId="2502"/>
    <cellStyle name="60% - Акцент6 4" xfId="2503"/>
    <cellStyle name="60% - Акцент6 5" xfId="2504"/>
    <cellStyle name="Aaia?iue" xfId="2505"/>
    <cellStyle name="Aaia?iue [0]" xfId="2506"/>
    <cellStyle name="Aaia?iue [0] 2" xfId="2507"/>
    <cellStyle name="Aaia?iue [0]_Дастур бажарилиши 01.05.2013 йил холатига" xfId="2508"/>
    <cellStyle name="Aaia?iue 2" xfId="2509"/>
    <cellStyle name="Aaia?iue 3" xfId="2510"/>
    <cellStyle name="Aaia?iue_ Свод 136- 2008-2012 й-09.12.08 й кутилиш" xfId="2511"/>
    <cellStyle name="Äåíåæíûé" xfId="2512"/>
    <cellStyle name="Äåíåæíûé [0]" xfId="2513"/>
    <cellStyle name="Äåíåæíûé_308 хисоботи 2010йил 1 апрель холатига" xfId="2514"/>
    <cellStyle name="Accent1" xfId="2515"/>
    <cellStyle name="Accent1 - 20%" xfId="2516"/>
    <cellStyle name="Accent1 - 20% 2" xfId="2517"/>
    <cellStyle name="Accent1 - 20%_Тош.ш+баланс" xfId="2518"/>
    <cellStyle name="Accent1 - 40%" xfId="2519"/>
    <cellStyle name="Accent1 - 40% 2" xfId="2520"/>
    <cellStyle name="Accent1 - 40%_Тош.ш+баланс" xfId="2521"/>
    <cellStyle name="Accent1 - 60%" xfId="2522"/>
    <cellStyle name="Accent1 2" xfId="2523"/>
    <cellStyle name="Accent1 3" xfId="2524"/>
    <cellStyle name="Accent1_2-илова" xfId="2525"/>
    <cellStyle name="Accent2" xfId="2526"/>
    <cellStyle name="Accent2 - 20%" xfId="2527"/>
    <cellStyle name="Accent2 - 20% 2" xfId="2528"/>
    <cellStyle name="Accent2 - 20%_Тош.ш+баланс" xfId="2529"/>
    <cellStyle name="Accent2 - 40%" xfId="2530"/>
    <cellStyle name="Accent2 - 40% 2" xfId="2531"/>
    <cellStyle name="Accent2 - 40%_Тош.ш+баланс" xfId="2532"/>
    <cellStyle name="Accent2 - 60%" xfId="2533"/>
    <cellStyle name="Accent2 2" xfId="2534"/>
    <cellStyle name="Accent2 3" xfId="2535"/>
    <cellStyle name="Accent2_2-илова" xfId="2536"/>
    <cellStyle name="Accent3" xfId="2537"/>
    <cellStyle name="Accent3 - 20%" xfId="2538"/>
    <cellStyle name="Accent3 - 20% 2" xfId="2539"/>
    <cellStyle name="Accent3 - 20%_Тош.ш+баланс" xfId="2540"/>
    <cellStyle name="Accent3 - 40%" xfId="2541"/>
    <cellStyle name="Accent3 - 40% 2" xfId="2542"/>
    <cellStyle name="Accent3 - 40%_Тош.ш+баланс" xfId="2543"/>
    <cellStyle name="Accent3 - 60%" xfId="2544"/>
    <cellStyle name="Accent3 2" xfId="2545"/>
    <cellStyle name="Accent3 3" xfId="2546"/>
    <cellStyle name="Accent3_2-илова" xfId="2547"/>
    <cellStyle name="Accent4" xfId="2548"/>
    <cellStyle name="Accent4 - 20%" xfId="2549"/>
    <cellStyle name="Accent4 - 20% 2" xfId="2550"/>
    <cellStyle name="Accent4 - 20%_Тош.ш+баланс" xfId="2551"/>
    <cellStyle name="Accent4 - 40%" xfId="2552"/>
    <cellStyle name="Accent4 - 40% 2" xfId="2553"/>
    <cellStyle name="Accent4 - 40%_Тош.ш+баланс" xfId="2554"/>
    <cellStyle name="Accent4 - 60%" xfId="2555"/>
    <cellStyle name="Accent4 2" xfId="2556"/>
    <cellStyle name="Accent4 3" xfId="2557"/>
    <cellStyle name="Accent4_2-илова" xfId="2558"/>
    <cellStyle name="Accent5" xfId="2559"/>
    <cellStyle name="Accent5 - 20%" xfId="2560"/>
    <cellStyle name="Accent5 - 20% 2" xfId="2561"/>
    <cellStyle name="Accent5 - 20%_Тош.ш+баланс" xfId="2562"/>
    <cellStyle name="Accent5 - 40%" xfId="2563"/>
    <cellStyle name="Accent5 - 40% 2" xfId="2564"/>
    <cellStyle name="Accent5 - 40%_Тош.ш+баланс" xfId="2565"/>
    <cellStyle name="Accent5 - 60%" xfId="2566"/>
    <cellStyle name="Accent5 2" xfId="2567"/>
    <cellStyle name="Accent5 3" xfId="2568"/>
    <cellStyle name="Accent5_2-илова" xfId="2569"/>
    <cellStyle name="Accent6" xfId="2570"/>
    <cellStyle name="Accent6 - 20%" xfId="2571"/>
    <cellStyle name="Accent6 - 20% 2" xfId="2572"/>
    <cellStyle name="Accent6 - 20%_Тош.ш+баланс" xfId="2573"/>
    <cellStyle name="Accent6 - 40%" xfId="2574"/>
    <cellStyle name="Accent6 - 40% 2" xfId="2575"/>
    <cellStyle name="Accent6 - 40%_Тош.ш+баланс" xfId="2576"/>
    <cellStyle name="Accent6 - 60%" xfId="2577"/>
    <cellStyle name="Accent6 2" xfId="2578"/>
    <cellStyle name="Accent6 3" xfId="2579"/>
    <cellStyle name="Accent6_2-илова" xfId="2580"/>
    <cellStyle name="Acdldnnueer" xfId="2581"/>
    <cellStyle name="Alilciue [0]_ 2003 aia" xfId="2582"/>
    <cellStyle name="Alilciue_ 2003 aia" xfId="2583"/>
    <cellStyle name="Bad" xfId="2584"/>
    <cellStyle name="Bad 2" xfId="2585"/>
    <cellStyle name="Bad 3" xfId="2586"/>
    <cellStyle name="Bad_2-илова" xfId="2587"/>
    <cellStyle name="Calculation" xfId="2588"/>
    <cellStyle name="Calculation 2" xfId="2589"/>
    <cellStyle name="Calculation 3" xfId="2590"/>
    <cellStyle name="Calculation_2-илова" xfId="2591"/>
    <cellStyle name="Check Cell" xfId="2592"/>
    <cellStyle name="Check Cell 2" xfId="2593"/>
    <cellStyle name="Check Cell 3" xfId="2594"/>
    <cellStyle name="Check Cell_2-илова" xfId="2595"/>
    <cellStyle name="Comma [0]_011007" xfId="2596"/>
    <cellStyle name="Comma_011007" xfId="2597"/>
    <cellStyle name="Comma0" xfId="2598"/>
    <cellStyle name="Currency [0]_011007" xfId="2599"/>
    <cellStyle name="Currency_011007" xfId="2600"/>
    <cellStyle name="Currency0" xfId="2601"/>
    <cellStyle name="Emphasis 1" xfId="2602"/>
    <cellStyle name="Emphasis 2" xfId="2603"/>
    <cellStyle name="Emphasis 3" xfId="2604"/>
    <cellStyle name="Euro" xfId="2605"/>
    <cellStyle name="Explanatory Text" xfId="2606"/>
    <cellStyle name="Explanatory Text 2" xfId="2607"/>
    <cellStyle name="Explanatory Text 3" xfId="2608"/>
    <cellStyle name="Explanatory Text_2-илова" xfId="2609"/>
    <cellStyle name="F2" xfId="2610"/>
    <cellStyle name="F3" xfId="2611"/>
    <cellStyle name="F4" xfId="2612"/>
    <cellStyle name="F5" xfId="2613"/>
    <cellStyle name="F6" xfId="2614"/>
    <cellStyle name="F7" xfId="2615"/>
    <cellStyle name="F8" xfId="2616"/>
    <cellStyle name="Followed Hyperlink" xfId="2617"/>
    <cellStyle name="Good" xfId="2618"/>
    <cellStyle name="Good 2" xfId="2619"/>
    <cellStyle name="Good 3" xfId="2620"/>
    <cellStyle name="Good_2-илова" xfId="2621"/>
    <cellStyle name="Grey" xfId="2622"/>
    <cellStyle name="Heading 1" xfId="2623"/>
    <cellStyle name="Heading 1 2" xfId="2624"/>
    <cellStyle name="Heading 1 3" xfId="2625"/>
    <cellStyle name="Heading 1_2-илова" xfId="2626"/>
    <cellStyle name="Heading 2" xfId="2627"/>
    <cellStyle name="Heading 2 2" xfId="2628"/>
    <cellStyle name="Heading 2 3" xfId="2629"/>
    <cellStyle name="Heading 2_2-илова" xfId="2630"/>
    <cellStyle name="Heading 3" xfId="2631"/>
    <cellStyle name="Heading 3 2" xfId="2632"/>
    <cellStyle name="Heading 3 3" xfId="2633"/>
    <cellStyle name="Heading 3_2-илова" xfId="2634"/>
    <cellStyle name="Heading 4" xfId="2635"/>
    <cellStyle name="Heading 4 2" xfId="2636"/>
    <cellStyle name="Heading 4 3" xfId="2637"/>
    <cellStyle name="Heading 4_2-илова" xfId="2638"/>
    <cellStyle name="Hyperlink" xfId="2639"/>
    <cellStyle name="I?ioaioiue" xfId="2640"/>
    <cellStyle name="I?ioaioiue 2" xfId="2641"/>
    <cellStyle name="I?ioaioiue_Дастур бажарилиши 01.05.2013 йил холатига" xfId="2642"/>
    <cellStyle name="I`u?iue_Deri98_D" xfId="2643"/>
    <cellStyle name="Iau?iue" xfId="2644"/>
    <cellStyle name="Iau?iue 2" xfId="2645"/>
    <cellStyle name="Iau?iue_Дастур бажарилиши 01.05.2013 йил холатига" xfId="2646"/>
    <cellStyle name="Îáû÷íûé" xfId="2647"/>
    <cellStyle name="Ïðîöåíòíûé" xfId="2648"/>
    <cellStyle name="Ineduararr?n? acdldnnueer" xfId="2649"/>
    <cellStyle name="Input" xfId="2650"/>
    <cellStyle name="Input [yellow]" xfId="2651"/>
    <cellStyle name="Input 2" xfId="2652"/>
    <cellStyle name="Input 3" xfId="2653"/>
    <cellStyle name="Input_�����-041009" xfId="2654"/>
    <cellStyle name="Linked Cell" xfId="2655"/>
    <cellStyle name="Linked Cell 2" xfId="2656"/>
    <cellStyle name="Linked Cell 3" xfId="2657"/>
    <cellStyle name="Linked Cell_2-илова" xfId="2658"/>
    <cellStyle name="Milliers [0]_Conversion Summary" xfId="2659"/>
    <cellStyle name="Milliers_Conversion Summary" xfId="2660"/>
    <cellStyle name="Monйtaire [0]_Conversion Summary" xfId="2661"/>
    <cellStyle name="Monйtaire_Conversion Summary" xfId="2662"/>
    <cellStyle name="Neutral" xfId="2663"/>
    <cellStyle name="Neutral 2" xfId="2664"/>
    <cellStyle name="Neutral 3" xfId="2665"/>
    <cellStyle name="Neutral_2-илова" xfId="2666"/>
    <cellStyle name="Normal - Style1" xfId="2667"/>
    <cellStyle name="Normal - Style1 2" xfId="2668"/>
    <cellStyle name="Normal - Style1_Дастур бажарилиши 01.05.2013 йил холатига" xfId="2669"/>
    <cellStyle name="Normal_011007" xfId="2670"/>
    <cellStyle name="Note" xfId="2671"/>
    <cellStyle name="Note 2" xfId="2672"/>
    <cellStyle name="Note 3" xfId="2673"/>
    <cellStyle name="Note_2-илова" xfId="2674"/>
    <cellStyle name="Nun??c [0]_ 2003 aia" xfId="2675"/>
    <cellStyle name="Nun??c_ 2003 aia" xfId="2676"/>
    <cellStyle name="Ociriniaue [0]_1" xfId="2677"/>
    <cellStyle name="Ociriniaue_1" xfId="2678"/>
    <cellStyle name="Oeiainiaue" xfId="2679"/>
    <cellStyle name="Ôèíàíñîâûé" xfId="2680"/>
    <cellStyle name="Oeiainiaue [0]" xfId="2681"/>
    <cellStyle name="Ôèíàíñîâûé [0]" xfId="2682"/>
    <cellStyle name="Oeiainiaue [0] 2" xfId="2683"/>
    <cellStyle name="Oeiainiaue [0] 3" xfId="2684"/>
    <cellStyle name="Oeiainiaue [0]_~4174642" xfId="2685"/>
    <cellStyle name="Ôèíàíñîâûé [0]_308 хисоботи 2010йил 1 апрель холатига" xfId="2686"/>
    <cellStyle name="Oeiainiaue [0]_выдача_2011-2015_1" xfId="2687"/>
    <cellStyle name="Ôèíàíñîâûé [0]_выдача_2011-2015_1" xfId="2688"/>
    <cellStyle name="Oeiainiaue [0]_выдача_2011-2015_1_Андижон туман" xfId="2689"/>
    <cellStyle name="Ôèíàíñîâûé [0]_выдача_2011-2015_1_Андижон туман" xfId="2690"/>
    <cellStyle name="Oeiainiaue [0]_выдача_2011-2015_1_Бухоро" xfId="2691"/>
    <cellStyle name="Ôèíàíñîâûé [0]_выдача_2011-2015_1_Бухоро" xfId="2692"/>
    <cellStyle name="Oeiainiaue [0]_выдача_2011-2015_1_Бухоро_Ўтган йилга нисбатан" xfId="2693"/>
    <cellStyle name="Ôèíàíñîâûé [0]_выдача_2011-2015_1_Бухоро_Ўтган йилга нисбатан" xfId="2694"/>
    <cellStyle name="Oeiainiaue [0]_выдача_2011-2015_1_Навоий1 туман" xfId="2695"/>
    <cellStyle name="Ôèíàíñîâûé [0]_выдача_2011-2015_1_Навоий1 туман" xfId="2696"/>
    <cellStyle name="Oeiainiaue [0]_выдача_2011-2015_1_Навоий1 туман_Ўтган йилга нисбатан" xfId="2697"/>
    <cellStyle name="Ôèíàíñîâûé [0]_выдача_2011-2015_1_Навоий1 туман_Ўтган йилга нисбатан" xfId="2698"/>
    <cellStyle name="Oeiainiaue [0]_выдача_2011-2015_1_СВОД БАРЧА олдинги" xfId="2699"/>
    <cellStyle name="Ôèíàíñîâûé [0]_выдача_2011-2015_1_СВОД БАРЧА олдинги" xfId="2700"/>
    <cellStyle name="Oeiainiaue [0]_выдача_2011-2015_1_Ўтган йилга нисбатан" xfId="2701"/>
    <cellStyle name="Ôèíàíñîâûé [0]_выдача_2011-2015_1_Ўтган йилга нисбатан" xfId="2702"/>
    <cellStyle name="Oeiainiaue [0]_выдача_2011-2015_1_Хоразм туман" xfId="2703"/>
    <cellStyle name="Ôèíàíñîâûé [0]_выдача_2011-2015_1_Хоразм туман" xfId="2704"/>
    <cellStyle name="Oeiainiaue [0]_Дастур бажарилиши 01.05.2013 йил холатига" xfId="2705"/>
    <cellStyle name="Ôèíàíñîâûé [0]_КР Нукус   (2 жадвал)" xfId="2706"/>
    <cellStyle name="Oeiainiaue [0]_Наслли, гўшт сут, Зоовет 2010й 1 апрель" xfId="2707"/>
    <cellStyle name="Ôèíàíñîâûé [0]_Наслли, гўшт сут, Зоовет 2010й 1 апрель" xfId="2708"/>
    <cellStyle name="Oeiainiaue [0]_Наслли, гўшт сут, Зоовет 2010й 1 апрель_Андижон туман" xfId="2709"/>
    <cellStyle name="Ôèíàíñîâûé [0]_Наслли, гўшт сут, Зоовет 2010й 1 апрель_Андижон туман" xfId="2710"/>
    <cellStyle name="Oeiainiaue [0]_Наслли, гўшт сут, Зоовет 2010й 1 апрель_Бухоро" xfId="2711"/>
    <cellStyle name="Ôèíàíñîâûé [0]_Наслли, гўшт сут, Зоовет 2010й 1 апрель_Бухоро" xfId="2712"/>
    <cellStyle name="Oeiainiaue [0]_Наслли, гўшт сут, Зоовет 2010й 1 апрель_Бухоро_Ўтган йилга нисбатан" xfId="2713"/>
    <cellStyle name="Ôèíàíñîâûé [0]_Наслли, гўшт сут, Зоовет 2010й 1 апрель_Бухоро_Ўтган йилга нисбатан" xfId="2714"/>
    <cellStyle name="Oeiainiaue [0]_Наслли, гўшт сут, Зоовет 2010й 1 апрель_Навоий1 туман" xfId="2715"/>
    <cellStyle name="Ôèíàíñîâûé [0]_Наслли, гўшт сут, Зоовет 2010й 1 апрель_Навоий1 туман" xfId="2716"/>
    <cellStyle name="Oeiainiaue [0]_Наслли, гўшт сут, Зоовет 2010й 1 апрель_Навоий1 туман_Ўтган йилга нисбатан" xfId="2717"/>
    <cellStyle name="Ôèíàíñîâûé [0]_Наслли, гўшт сут, Зоовет 2010й 1 апрель_Навоий1 туман_Ўтган йилга нисбатан" xfId="2718"/>
    <cellStyle name="Oeiainiaue [0]_Наслли, гўшт сут, Зоовет 2010й 1 апрель_СВОД БАРЧА олдинги" xfId="2719"/>
    <cellStyle name="Ôèíàíñîâûé [0]_Наслли, гўшт сут, Зоовет 2010й 1 апрель_СВОД БАРЧА олдинги" xfId="2720"/>
    <cellStyle name="Oeiainiaue [0]_Наслли, гўшт сут, Зоовет 2010й 1 апрель_Ўтган йилга нисбатан" xfId="2721"/>
    <cellStyle name="Ôèíàíñîâûé [0]_Наслли, гўшт сут, Зоовет 2010й 1 апрель_Ўтган йилга нисбатан" xfId="2722"/>
    <cellStyle name="Oeiainiaue [0]_Наслли, гўшт сут, Зоовет 2010й 1 апрель_Хоразм туман" xfId="2723"/>
    <cellStyle name="Ôèíàíñîâûé [0]_Наслли, гўшт сут, Зоовет 2010й 1 апрель_Хоразм туман" xfId="2724"/>
    <cellStyle name="Oeiainiaue [0]_Прог" xfId="2725"/>
    <cellStyle name="Ôèíàíñîâûé [0]_Прог" xfId="2726"/>
    <cellStyle name="Oeiainiaue [0]_ПРОГНОЗ И 2008-2015 125 фоизлик ОКОНЧАТЕЛЬНЫЙ" xfId="2727"/>
    <cellStyle name="Ôèíàíñîâûé [0]_ПРОГНОЗ И 2008-2015 125 фоизлик ОКОНЧАТЕЛЬНЫЙ" xfId="2728"/>
    <cellStyle name="Oeiainiaue [0]_ПРОГНОЗ И 2008-2015 125 фоизлик ОКОНЧАТЕЛЬНЫЙ_Андижон туман" xfId="2729"/>
    <cellStyle name="Ôèíàíñîâûé [0]_ПРОГНОЗ И 2008-2015 125 фоизлик ОКОНЧАТЕЛЬНЫЙ_Андижон туман" xfId="2730"/>
    <cellStyle name="Oeiainiaue [0]_ПРОГНОЗ И 2008-2015 125 фоизлик ОКОНЧАТЕЛЬНЫЙ_Бухоро" xfId="2731"/>
    <cellStyle name="Ôèíàíñîâûé [0]_ПРОГНОЗ И 2008-2015 125 фоизлик ОКОНЧАТЕЛЬНЫЙ_Бухоро" xfId="2732"/>
    <cellStyle name="Oeiainiaue [0]_ПРОГНОЗ И 2008-2015 125 фоизлик ОКОНЧАТЕЛЬНЫЙ_Бухоро_Ўтган йилга нисбатан" xfId="2733"/>
    <cellStyle name="Ôèíàíñîâûé [0]_ПРОГНОЗ И 2008-2015 125 фоизлик ОКОНЧАТЕЛЬНЫЙ_Бухоро_Ўтган йилга нисбатан" xfId="2734"/>
    <cellStyle name="Oeiainiaue [0]_ПРОГНОЗ И 2008-2015 125 фоизлик ОКОНЧАТЕЛЬНЫЙ_Навоий1 туман" xfId="2735"/>
    <cellStyle name="Ôèíàíñîâûé [0]_ПРОГНОЗ И 2008-2015 125 фоизлик ОКОНЧАТЕЛЬНЫЙ_Навоий1 туман" xfId="2736"/>
    <cellStyle name="Oeiainiaue [0]_ПРОГНОЗ И 2008-2015 125 фоизлик ОКОНЧАТЕЛЬНЫЙ_Навоий1 туман_Ўтган йилга нисбатан" xfId="2737"/>
    <cellStyle name="Ôèíàíñîâûé [0]_ПРОГНОЗ И 2008-2015 125 фоизлик ОКОНЧАТЕЛЬНЫЙ_Навоий1 туман_Ўтган йилга нисбатан" xfId="2738"/>
    <cellStyle name="Oeiainiaue [0]_ПРОГНОЗ И 2008-2015 125 фоизлик ОКОНЧАТЕЛЬНЫЙ_Хоразм туман" xfId="2739"/>
    <cellStyle name="Ôèíàíñîâûé [0]_ПРОГНОЗ И 2008-2015 125 фоизлик ОКОНЧАТЕЛЬНЫЙ_Хоразм туман" xfId="2740"/>
    <cellStyle name="Oeiainiaue [0]_Рес-га" xfId="2741"/>
    <cellStyle name="Ôèíàíñîâûé [0]_Рес-га" xfId="2742"/>
    <cellStyle name="Oeiainiaue [0]_Рес-га_Ўтган йилга нисбатан" xfId="2743"/>
    <cellStyle name="Ôèíàíñîâûé [0]_Рес-га_Ўтган йилга нисбатан" xfId="2744"/>
    <cellStyle name="Oeiainiaue [0]_СВОД БАРЧА олдинги" xfId="2745"/>
    <cellStyle name="Ôèíàíñîâûé [0]_СВОД БАРЧА олдинги" xfId="2746"/>
    <cellStyle name="Oeiainiaue [0]_Тасдик-Бош вазир охирги" xfId="2747"/>
    <cellStyle name="Ôèíàíñîâûé [0]_Тасдик-Бош вазир охирги" xfId="2748"/>
    <cellStyle name="Oeiainiaue [0]_Тасдик-Бош вазир охирги_Ўтган йилга нисбатан" xfId="2749"/>
    <cellStyle name="Ôèíàíñîâûé [0]_Тасдик-Бош вазир охирги_Ўтган йилга нисбатан" xfId="2750"/>
    <cellStyle name="Oeiainiaue [0]_Ўтган йилга нисбатан" xfId="2751"/>
    <cellStyle name="Ôèíàíñîâûé [0]_Ўтган йилга нисбатан" xfId="2752"/>
    <cellStyle name="Oeiainiaue [0]_форма 01.01.2016" xfId="2753"/>
    <cellStyle name="Ôèíàíñîâûé [0]_форма 01.01.2016" xfId="2754"/>
    <cellStyle name="Oeiainiaue 2" xfId="2755"/>
    <cellStyle name="Oeiainiaue 3" xfId="2756"/>
    <cellStyle name="Oeiainiaue_ Свод 136- 2008-2012 й-09.12.08 й кутилиш" xfId="2757"/>
    <cellStyle name="Ôèíàíñîâûé_308 хисоботи 2010йил 1 апрель холатига" xfId="2758"/>
    <cellStyle name="Oeiainiaue_выдача_2011-2015_1" xfId="2759"/>
    <cellStyle name="Ôèíàíñîâûé_выдача_2011-2015_1" xfId="2760"/>
    <cellStyle name="Oeiainiaue_выдача_2011-2015_1_Андижон туман" xfId="2761"/>
    <cellStyle name="Ôèíàíñîâûé_выдача_2011-2015_1_Андижон туман" xfId="2762"/>
    <cellStyle name="Oeiainiaue_выдача_2011-2015_1_Бухоро" xfId="2763"/>
    <cellStyle name="Ôèíàíñîâûé_выдача_2011-2015_1_Бухоро" xfId="2764"/>
    <cellStyle name="Oeiainiaue_выдача_2011-2015_1_Бухоро_Ўтган йилга нисбатан" xfId="2765"/>
    <cellStyle name="Ôèíàíñîâûé_выдача_2011-2015_1_Бухоро_Ўтган йилга нисбатан" xfId="2766"/>
    <cellStyle name="Oeiainiaue_выдача_2011-2015_1_Навоий1 туман" xfId="2767"/>
    <cellStyle name="Ôèíàíñîâûé_выдача_2011-2015_1_Навоий1 туман" xfId="2768"/>
    <cellStyle name="Oeiainiaue_выдача_2011-2015_1_Навоий1 туман_Ўтган йилга нисбатан" xfId="2769"/>
    <cellStyle name="Ôèíàíñîâûé_выдача_2011-2015_1_Навоий1 туман_Ўтган йилга нисбатан" xfId="2770"/>
    <cellStyle name="Oeiainiaue_выдача_2011-2015_1_СВОД БАРЧА олдинги" xfId="2771"/>
    <cellStyle name="Ôèíàíñîâûé_выдача_2011-2015_1_СВОД БАРЧА олдинги" xfId="2772"/>
    <cellStyle name="Oeiainiaue_выдача_2011-2015_1_Ўтган йилга нисбатан" xfId="2773"/>
    <cellStyle name="Ôèíàíñîâûé_выдача_2011-2015_1_Ўтган йилга нисбатан" xfId="2774"/>
    <cellStyle name="Oeiainiaue_выдача_2011-2015_1_Хоразм туман" xfId="2775"/>
    <cellStyle name="Ôèíàíñîâûé_выдача_2011-2015_1_Хоразм туман" xfId="2776"/>
    <cellStyle name="Oeiainiaue_Дастур бажарилиши 01.05.2013 йил холатига" xfId="2777"/>
    <cellStyle name="Ôèíàíñîâûé_КР Нукус   (2 жадвал)" xfId="2778"/>
    <cellStyle name="Oeiainiaue_Наслли, гўшт сут, Зоовет 2010й 1 апрель" xfId="2779"/>
    <cellStyle name="Ôèíàíñîâûé_Наслли, гўшт сут, Зоовет 2010й 1 апрель" xfId="2780"/>
    <cellStyle name="Oeiainiaue_Наслли, гўшт сут, Зоовет 2010й 1 апрель_Андижон туман" xfId="2781"/>
    <cellStyle name="Ôèíàíñîâûé_Наслли, гўшт сут, Зоовет 2010й 1 апрель_Андижон туман" xfId="2782"/>
    <cellStyle name="Oeiainiaue_Наслли, гўшт сут, Зоовет 2010й 1 апрель_Бухоро" xfId="2783"/>
    <cellStyle name="Ôèíàíñîâûé_Наслли, гўшт сут, Зоовет 2010й 1 апрель_Бухоро" xfId="2784"/>
    <cellStyle name="Oeiainiaue_Наслли, гўшт сут, Зоовет 2010й 1 апрель_Бухоро_Ўтган йилга нисбатан" xfId="2785"/>
    <cellStyle name="Ôèíàíñîâûé_Наслли, гўшт сут, Зоовет 2010й 1 апрель_Бухоро_Ўтган йилга нисбатан" xfId="2786"/>
    <cellStyle name="Oeiainiaue_Наслли, гўшт сут, Зоовет 2010й 1 апрель_Навоий1 туман" xfId="2787"/>
    <cellStyle name="Ôèíàíñîâûé_Наслли, гўшт сут, Зоовет 2010й 1 апрель_Навоий1 туман" xfId="2788"/>
    <cellStyle name="Oeiainiaue_Наслли, гўшт сут, Зоовет 2010й 1 апрель_Навоий1 туман_Ўтган йилга нисбатан" xfId="2789"/>
    <cellStyle name="Ôèíàíñîâûé_Наслли, гўшт сут, Зоовет 2010й 1 апрель_Навоий1 туман_Ўтган йилга нисбатан" xfId="2790"/>
    <cellStyle name="Oeiainiaue_Наслли, гўшт сут, Зоовет 2010й 1 апрель_СВОД БАРЧА олдинги" xfId="2791"/>
    <cellStyle name="Ôèíàíñîâûé_Наслли, гўшт сут, Зоовет 2010й 1 апрель_СВОД БАРЧА олдинги" xfId="2792"/>
    <cellStyle name="Oeiainiaue_Наслли, гўшт сут, Зоовет 2010й 1 апрель_Ўтган йилга нисбатан" xfId="2793"/>
    <cellStyle name="Ôèíàíñîâûé_Наслли, гўшт сут, Зоовет 2010й 1 апрель_Ўтган йилга нисбатан" xfId="2794"/>
    <cellStyle name="Oeiainiaue_Наслли, гўшт сут, Зоовет 2010й 1 апрель_Хоразм туман" xfId="2795"/>
    <cellStyle name="Ôèíàíñîâûé_Наслли, гўшт сут, Зоовет 2010й 1 апрель_Хоразм туман" xfId="2796"/>
    <cellStyle name="Oeiainiaue_Прог" xfId="2797"/>
    <cellStyle name="Ôèíàíñîâûé_Прог" xfId="2798"/>
    <cellStyle name="Oeiainiaue_ПРОГНОЗ И 2008-2015 125 фоизлик ОКОНЧАТЕЛЬНЫЙ" xfId="2799"/>
    <cellStyle name="Ôèíàíñîâûé_ПРОГНОЗ И 2008-2015 125 фоизлик ОКОНЧАТЕЛЬНЫЙ" xfId="2800"/>
    <cellStyle name="Oeiainiaue_ПРОГНОЗ И 2008-2015 125 фоизлик ОКОНЧАТЕЛЬНЫЙ_Андижон туман" xfId="2801"/>
    <cellStyle name="Ôèíàíñîâûé_ПРОГНОЗ И 2008-2015 125 фоизлик ОКОНЧАТЕЛЬНЫЙ_Андижон туман" xfId="2802"/>
    <cellStyle name="Oeiainiaue_ПРОГНОЗ И 2008-2015 125 фоизлик ОКОНЧАТЕЛЬНЫЙ_Бухоро" xfId="2803"/>
    <cellStyle name="Ôèíàíñîâûé_ПРОГНОЗ И 2008-2015 125 фоизлик ОКОНЧАТЕЛЬНЫЙ_Бухоро" xfId="2804"/>
    <cellStyle name="Oeiainiaue_ПРОГНОЗ И 2008-2015 125 фоизлик ОКОНЧАТЕЛЬНЫЙ_Бухоро_Ўтган йилга нисбатан" xfId="2805"/>
    <cellStyle name="Ôèíàíñîâûé_ПРОГНОЗ И 2008-2015 125 фоизлик ОКОНЧАТЕЛЬНЫЙ_Бухоро_Ўтган йилга нисбатан" xfId="2806"/>
    <cellStyle name="Oeiainiaue_ПРОГНОЗ И 2008-2015 125 фоизлик ОКОНЧАТЕЛЬНЫЙ_Навоий1 туман" xfId="2807"/>
    <cellStyle name="Ôèíàíñîâûé_ПРОГНОЗ И 2008-2015 125 фоизлик ОКОНЧАТЕЛЬНЫЙ_Навоий1 туман" xfId="2808"/>
    <cellStyle name="Oeiainiaue_ПРОГНОЗ И 2008-2015 125 фоизлик ОКОНЧАТЕЛЬНЫЙ_Навоий1 туман_Ўтган йилга нисбатан" xfId="2809"/>
    <cellStyle name="Ôèíàíñîâûé_ПРОГНОЗ И 2008-2015 125 фоизлик ОКОНЧАТЕЛЬНЫЙ_Навоий1 туман_Ўтган йилга нисбатан" xfId="2810"/>
    <cellStyle name="Oeiainiaue_ПРОГНОЗ И 2008-2015 125 фоизлик ОКОНЧАТЕЛЬНЫЙ_Хоразм туман" xfId="2811"/>
    <cellStyle name="Ôèíàíñîâûé_ПРОГНОЗ И 2008-2015 125 фоизлик ОКОНЧАТЕЛЬНЫЙ_Хоразм туман" xfId="2812"/>
    <cellStyle name="Oeiainiaue_Рес-га" xfId="2813"/>
    <cellStyle name="Ôèíàíñîâûé_Рес-га" xfId="2814"/>
    <cellStyle name="Oeiainiaue_Рес-га_Ўтган йилга нисбатан" xfId="2815"/>
    <cellStyle name="Ôèíàíñîâûé_Рес-га_Ўтган йилга нисбатан" xfId="2816"/>
    <cellStyle name="Oeiainiaue_СВОД БАРЧА олдинги" xfId="2817"/>
    <cellStyle name="Ôèíàíñîâûé_СВОД БАРЧА олдинги" xfId="2818"/>
    <cellStyle name="Oeiainiaue_Тасдик-Бош вазир охирги" xfId="2819"/>
    <cellStyle name="Ôèíàíñîâûé_Тасдик-Бош вазир охирги" xfId="2820"/>
    <cellStyle name="Oeiainiaue_Тасдик-Бош вазир охирги_Ўтган йилга нисбатан" xfId="2821"/>
    <cellStyle name="Ôèíàíñîâûé_Тасдик-Бош вазир охирги_Ўтган йилга нисбатан" xfId="2822"/>
    <cellStyle name="Oeiainiaue_Ўтган йилга нисбатан" xfId="2823"/>
    <cellStyle name="Ôèíàíñîâûé_Ўтган йилга нисбатан" xfId="2824"/>
    <cellStyle name="Oeiainiaue_форма 01.01.2016" xfId="2825"/>
    <cellStyle name="Ôèíàíñîâûé_форма 01.01.2016" xfId="2826"/>
    <cellStyle name="Output" xfId="2827"/>
    <cellStyle name="Output 2" xfId="2828"/>
    <cellStyle name="Output 3" xfId="2829"/>
    <cellStyle name="Output_2-илова" xfId="2830"/>
    <cellStyle name="Percent [2]" xfId="2831"/>
    <cellStyle name="s]_x000d_&#10;;load=rrtsklst.exe_x000d_&#10;Beep=yes_x000d_&#10;NullPort=None_x000d_&#10;BorderWidth=3_x000d_&#10;CursorBlinkRate=530_x000d_&#10;DoubleClickSpeed=452_x000d_&#10;Programs=com" xfId="2832"/>
    <cellStyle name="s]_x000d_&#10;load=_x000d_&#10;run=_x000d_&#10;NullPort=None_x000d_&#10;device=Epson FX-1170,EPSON9,LPT1:_x000d_&#10;_x000d_&#10;[Desktop]_x000d_&#10;Wallpaper=C:\WIN95\SKY.BMP_x000d_&#10;TileWallpap" xfId="2833"/>
    <cellStyle name="S0" xfId="2834"/>
    <cellStyle name="S1" xfId="2835"/>
    <cellStyle name="S2" xfId="2836"/>
    <cellStyle name="S3" xfId="2837"/>
    <cellStyle name="S4" xfId="2838"/>
    <cellStyle name="S5" xfId="2839"/>
    <cellStyle name="S6" xfId="2840"/>
    <cellStyle name="S6 2" xfId="2841"/>
    <cellStyle name="S6_Меҳнат бозори шакллар" xfId="2842"/>
    <cellStyle name="S7" xfId="2843"/>
    <cellStyle name="S7 2" xfId="2844"/>
    <cellStyle name="S7_Дастур бажарилиши 01.05.2013 йил холатига" xfId="2845"/>
    <cellStyle name="S8" xfId="2846"/>
    <cellStyle name="S9" xfId="2847"/>
    <cellStyle name="Sheet Title" xfId="2848"/>
    <cellStyle name="Standard_COST INPUT SHEET" xfId="2849"/>
    <cellStyle name="Style 1" xfId="2850"/>
    <cellStyle name="Style 1 2" xfId="2851"/>
    <cellStyle name="Title" xfId="2852"/>
    <cellStyle name="Title 2" xfId="2853"/>
    <cellStyle name="Title 3" xfId="2854"/>
    <cellStyle name="Title_2-илова" xfId="2855"/>
    <cellStyle name="Total" xfId="2856"/>
    <cellStyle name="Total 2" xfId="2857"/>
    <cellStyle name="Total 3" xfId="2858"/>
    <cellStyle name="Total_2-илова" xfId="2859"/>
    <cellStyle name="Warning Text" xfId="2860"/>
    <cellStyle name="Warning Text 2" xfId="2861"/>
    <cellStyle name="Warning Text 3" xfId="2862"/>
    <cellStyle name="Warning Text_2-илова" xfId="2863"/>
    <cellStyle name="Wдhrung [0]_Software Project Status" xfId="2864"/>
    <cellStyle name="Wдhrung_Software Project Status" xfId="2865"/>
    <cellStyle name="Акцент1 2" xfId="2866"/>
    <cellStyle name="Акцент1 3" xfId="2867"/>
    <cellStyle name="Акцент1 4" xfId="2868"/>
    <cellStyle name="Акцент1 5" xfId="2869"/>
    <cellStyle name="Акцент2 2" xfId="2870"/>
    <cellStyle name="Акцент2 3" xfId="2871"/>
    <cellStyle name="Акцент2 4" xfId="2872"/>
    <cellStyle name="Акцент3 2" xfId="2873"/>
    <cellStyle name="Акцент3 3" xfId="2874"/>
    <cellStyle name="Акцент3 4" xfId="2875"/>
    <cellStyle name="Акцент4 2" xfId="2876"/>
    <cellStyle name="Акцент4 3" xfId="2877"/>
    <cellStyle name="Акцент4 4" xfId="2878"/>
    <cellStyle name="Акцент4 5" xfId="2879"/>
    <cellStyle name="Акцент5 2" xfId="2880"/>
    <cellStyle name="Акцент5 3" xfId="2881"/>
    <cellStyle name="Акцент5 4" xfId="2882"/>
    <cellStyle name="Акцент6 2" xfId="2883"/>
    <cellStyle name="Акцент6 3" xfId="2884"/>
    <cellStyle name="Акцент6 4" xfId="2885"/>
    <cellStyle name="Ввод  2" xfId="2886"/>
    <cellStyle name="Ввод  3" xfId="2887"/>
    <cellStyle name="Ввод  4" xfId="2888"/>
    <cellStyle name="Вывод 2" xfId="2889"/>
    <cellStyle name="Вывод 3" xfId="2890"/>
    <cellStyle name="Вывод 4" xfId="2891"/>
    <cellStyle name="Вывод 5" xfId="2892"/>
    <cellStyle name="Вычисление 2" xfId="2893"/>
    <cellStyle name="Вычисление 3" xfId="2894"/>
    <cellStyle name="Вычисление 4" xfId="2895"/>
    <cellStyle name="Вычисление 5" xfId="2896"/>
    <cellStyle name="Гиперссылка 2" xfId="2897"/>
    <cellStyle name="Денежный 2" xfId="2898"/>
    <cellStyle name="Денежный 2 2" xfId="2899"/>
    <cellStyle name="Денежный 3" xfId="2900"/>
    <cellStyle name="Денежный 4" xfId="2901"/>
    <cellStyle name="ельводхоз" xfId="2902"/>
    <cellStyle name="Заголовок 1 2" xfId="2903"/>
    <cellStyle name="Заголовок 1 3" xfId="2904"/>
    <cellStyle name="Заголовок 1 4" xfId="2905"/>
    <cellStyle name="Заголовок 1 5" xfId="2906"/>
    <cellStyle name="Заголовок 2 2" xfId="2907"/>
    <cellStyle name="Заголовок 2 3" xfId="2908"/>
    <cellStyle name="Заголовок 2 4" xfId="2909"/>
    <cellStyle name="Заголовок 2 5" xfId="2910"/>
    <cellStyle name="Заголовок 3 2" xfId="2911"/>
    <cellStyle name="Заголовок 3 3" xfId="2912"/>
    <cellStyle name="Заголовок 3 4" xfId="2913"/>
    <cellStyle name="Заголовок 3 5" xfId="2914"/>
    <cellStyle name="Заголовок 4 2" xfId="2915"/>
    <cellStyle name="Заголовок 4 3" xfId="2916"/>
    <cellStyle name="Заголовок 4 4" xfId="2917"/>
    <cellStyle name="Заголовок 4 5" xfId="2918"/>
    <cellStyle name="Итог 2" xfId="2919"/>
    <cellStyle name="Итог 3" xfId="2920"/>
    <cellStyle name="Итог 4" xfId="2921"/>
    <cellStyle name="Итог 5" xfId="2922"/>
    <cellStyle name="Контрольная ячейка 2" xfId="2923"/>
    <cellStyle name="Контрольная ячейка 3" xfId="2924"/>
    <cellStyle name="Контрольная ячейка 4" xfId="2925"/>
    <cellStyle name="Название 2" xfId="2926"/>
    <cellStyle name="Название 3" xfId="2927"/>
    <cellStyle name="Название 4" xfId="2928"/>
    <cellStyle name="Название 5" xfId="2929"/>
    <cellStyle name="Нейтральный 2" xfId="2930"/>
    <cellStyle name="Нейтральный 3" xfId="2931"/>
    <cellStyle name="Нейтральный 4" xfId="2932"/>
    <cellStyle name="Обычный" xfId="0" builtinId="0"/>
    <cellStyle name="Обычный 10" xfId="2933"/>
    <cellStyle name="Обычный 10 2" xfId="2934"/>
    <cellStyle name="Обычный 10_Дастур бажарилиши 01.05.2013 йил холатига" xfId="2935"/>
    <cellStyle name="Обычный 107" xfId="2936"/>
    <cellStyle name="Обычный 107 2" xfId="2937"/>
    <cellStyle name="Обычный 107_Тош.ш+баланс" xfId="2938"/>
    <cellStyle name="Обычный 108" xfId="2939"/>
    <cellStyle name="Обычный 108 2" xfId="2940"/>
    <cellStyle name="Обычный 108_Тош.ш+баланс" xfId="2941"/>
    <cellStyle name="Обычный 109" xfId="2942"/>
    <cellStyle name="Обычный 109 2" xfId="2943"/>
    <cellStyle name="Обычный 109_Тош.ш+баланс" xfId="2944"/>
    <cellStyle name="Обычный 11" xfId="2945"/>
    <cellStyle name="Обычный 11 2" xfId="2946"/>
    <cellStyle name="Обычный 11 3" xfId="2947"/>
    <cellStyle name="Обычный 11_Меҳнат бозори шакллар" xfId="2948"/>
    <cellStyle name="Обычный 110" xfId="2949"/>
    <cellStyle name="Обычный 110 2" xfId="2950"/>
    <cellStyle name="Обычный 110_Тош.ш+баланс" xfId="2951"/>
    <cellStyle name="Обычный 12" xfId="2952"/>
    <cellStyle name="Обычный 12 2" xfId="2953"/>
    <cellStyle name="Обычный 12 3" xfId="2954"/>
    <cellStyle name="Обычный 12_58 та туман коллеж Зокир Минтруд" xfId="2955"/>
    <cellStyle name="Обычный 13" xfId="2956"/>
    <cellStyle name="Обычный 13 2" xfId="2957"/>
    <cellStyle name="Обычный 13_Меҳнат бозори шакллар" xfId="2958"/>
    <cellStyle name="Обычный 14" xfId="2959"/>
    <cellStyle name="Обычный 14 2" xfId="2960"/>
    <cellStyle name="Обычный 15" xfId="2961"/>
    <cellStyle name="Обычный 16" xfId="2962"/>
    <cellStyle name="Обычный 16 2" xfId="2963"/>
    <cellStyle name="Обычный 16_Тош.ш+баланс" xfId="2964"/>
    <cellStyle name="Обычный 17" xfId="2965"/>
    <cellStyle name="Обычный 18" xfId="2966"/>
    <cellStyle name="Обычный 18 2" xfId="2967"/>
    <cellStyle name="Обычный 18_Тош.ш+баланс" xfId="2968"/>
    <cellStyle name="Обычный 19" xfId="2969"/>
    <cellStyle name="Обычный 19 2" xfId="2970"/>
    <cellStyle name="Обычный 19_Тош.ш+баланс" xfId="2971"/>
    <cellStyle name="Обычный 2" xfId="2972"/>
    <cellStyle name="Обычный 2 10" xfId="2973"/>
    <cellStyle name="Обычный 2 10 2" xfId="2974"/>
    <cellStyle name="Обычный 2 10_Тош.ш+баланс" xfId="2975"/>
    <cellStyle name="Обычный 2 2" xfId="2976"/>
    <cellStyle name="Обычный 2 2 13" xfId="3232"/>
    <cellStyle name="Обычный 2 2 2" xfId="2977"/>
    <cellStyle name="Обычный 2 2 2 2" xfId="2978"/>
    <cellStyle name="Обычный 2 2 2 3" xfId="2979"/>
    <cellStyle name="Обычный 2 2 2_0.КАШКАДАРЁ 2014 йил мехнат бозори шакллари УЗГАРГАН" xfId="3229"/>
    <cellStyle name="Обычный 2 2 3" xfId="2980"/>
    <cellStyle name="Обычный 2 2 4" xfId="2981"/>
    <cellStyle name="Обычный 2 2 4 2" xfId="2982"/>
    <cellStyle name="Обычный 2 2 4_Тош.ш+баланс" xfId="2983"/>
    <cellStyle name="Обычный 2 2 5" xfId="2984"/>
    <cellStyle name="Обычный 2 2_�����-041009" xfId="2985"/>
    <cellStyle name="Обычный 2 3" xfId="2986"/>
    <cellStyle name="Обычный 2 3 2" xfId="2987"/>
    <cellStyle name="Обычный 2 3 3" xfId="2988"/>
    <cellStyle name="Обычный 2 3 3 2" xfId="2989"/>
    <cellStyle name="Обычный 2 3 4" xfId="2990"/>
    <cellStyle name="Обычный 2 3 4 2" xfId="2991"/>
    <cellStyle name="Обычный 2 3 4_Тош.ш+баланс" xfId="2992"/>
    <cellStyle name="Обычный 2 3_�����-041009" xfId="2993"/>
    <cellStyle name="Обычный 2 4" xfId="2994"/>
    <cellStyle name="Обычный 2 4 2" xfId="2995"/>
    <cellStyle name="Обычный 2 4 2 2" xfId="2996"/>
    <cellStyle name="Обычный 2 4 3" xfId="2997"/>
    <cellStyle name="Обычный 2 4_2012 КХК бириктириш" xfId="2998"/>
    <cellStyle name="Обычный 2 5" xfId="2999"/>
    <cellStyle name="Обычный 2 5 2" xfId="3000"/>
    <cellStyle name="Обычный 2 5_Меҳнат бозори шакллар" xfId="3001"/>
    <cellStyle name="Обычный 2 6" xfId="3002"/>
    <cellStyle name="Обычный 2 7" xfId="3003"/>
    <cellStyle name="Обычный 2 8" xfId="3004"/>
    <cellStyle name="Обычный 2 8 2" xfId="3005"/>
    <cellStyle name="Обычный 2 8_Тош.ш+баланс" xfId="3006"/>
    <cellStyle name="Обычный 2 9" xfId="3007"/>
    <cellStyle name="Обычный 2 9 2" xfId="3008"/>
    <cellStyle name="Обычный 2 9_Тош.ш+баланс" xfId="3009"/>
    <cellStyle name="Обычный 2_00.Чора-тадбирга илова тайёр" xfId="3010"/>
    <cellStyle name="Обычный 20" xfId="3011"/>
    <cellStyle name="Обычный 20 2" xfId="3012"/>
    <cellStyle name="Обычный 20 3" xfId="3013"/>
    <cellStyle name="Обычный 20 4" xfId="3014"/>
    <cellStyle name="Обычный 21" xfId="3015"/>
    <cellStyle name="Обычный 21 2" xfId="3016"/>
    <cellStyle name="Обычный 21 3" xfId="3017"/>
    <cellStyle name="Обычный 21 3 2" xfId="3018"/>
    <cellStyle name="Обычный 21 3_Тош.ш+баланс" xfId="3019"/>
    <cellStyle name="Обычный 21_3-Жадваллар итог янги+" xfId="3020"/>
    <cellStyle name="Обычный 22" xfId="3021"/>
    <cellStyle name="Обычный 22 2" xfId="3022"/>
    <cellStyle name="Обычный 22_3-Жадваллар итог янги+" xfId="3023"/>
    <cellStyle name="Обычный 23" xfId="3024"/>
    <cellStyle name="Обычный 23 2" xfId="3025"/>
    <cellStyle name="Обычный 23 3" xfId="3026"/>
    <cellStyle name="Обычный 23_3-Жадваллар итог янги+" xfId="3027"/>
    <cellStyle name="Обычный 24" xfId="3028"/>
    <cellStyle name="Обычный 24 2" xfId="3029"/>
    <cellStyle name="Обычный 25" xfId="3030"/>
    <cellStyle name="Обычный 25 2" xfId="3031"/>
    <cellStyle name="Обычный 26" xfId="3032"/>
    <cellStyle name="Обычный 26 2" xfId="3033"/>
    <cellStyle name="Обычный 27" xfId="3034"/>
    <cellStyle name="Обычный 27 2" xfId="3035"/>
    <cellStyle name="Обычный 28" xfId="3036"/>
    <cellStyle name="Обычный 29" xfId="3037"/>
    <cellStyle name="Обычный 3" xfId="3038"/>
    <cellStyle name="Обычный 3 2" xfId="3039"/>
    <cellStyle name="Обычный 3 2 2" xfId="3040"/>
    <cellStyle name="Обычный 3 2 2 2" xfId="3041"/>
    <cellStyle name="Обычный 3 2 2_Тош.ш+баланс" xfId="3042"/>
    <cellStyle name="Обычный 3 2_2012 махсус ярмарка режа" xfId="3043"/>
    <cellStyle name="Обычный 3 3" xfId="3044"/>
    <cellStyle name="Обычный 3 3 2" xfId="3045"/>
    <cellStyle name="Обычный 3 3 2 2" xfId="3046"/>
    <cellStyle name="Обычный 3 3 2 2 2" xfId="3047"/>
    <cellStyle name="Обычный 3 3 2 2_Тош.ш+баланс" xfId="3048"/>
    <cellStyle name="Обычный 3 3 2 3" xfId="3049"/>
    <cellStyle name="Обычный 3 3 2_3-Жадваллар итог янги+" xfId="3050"/>
    <cellStyle name="Обычный 3 3 3" xfId="3051"/>
    <cellStyle name="Обычный 3 3 3 2" xfId="3052"/>
    <cellStyle name="Обычный 3 3 3_Тош.ш+баланс" xfId="3053"/>
    <cellStyle name="Обычный 3 3_2011 Ярмаркалар" xfId="3054"/>
    <cellStyle name="Обычный 3 4" xfId="3055"/>
    <cellStyle name="Обычный 3 4 2" xfId="3056"/>
    <cellStyle name="Обычный 3 4_Тош.ш+баланс" xfId="3057"/>
    <cellStyle name="Обычный 3 5" xfId="3058"/>
    <cellStyle name="Обычный 3 6" xfId="3228"/>
    <cellStyle name="Обычный 3_~4749811" xfId="3059"/>
    <cellStyle name="Обычный 30" xfId="3060"/>
    <cellStyle name="Обычный 4" xfId="3061"/>
    <cellStyle name="Обычный 4 2" xfId="3062"/>
    <cellStyle name="Обычный 4 2 2" xfId="3063"/>
    <cellStyle name="Обычный 4 2 3" xfId="3064"/>
    <cellStyle name="Обычный 4 2 3 2" xfId="3065"/>
    <cellStyle name="Обычный 4 2 3_Тош.ш+баланс" xfId="3066"/>
    <cellStyle name="Обычный 4 2_5-илова 1-курс" xfId="3067"/>
    <cellStyle name="Обычный 4 3" xfId="3068"/>
    <cellStyle name="Обычный 4 3 2" xfId="3069"/>
    <cellStyle name="Обычный 4 4" xfId="3070"/>
    <cellStyle name="Обычный 4 4 2" xfId="3071"/>
    <cellStyle name="Обычный 4 4 3" xfId="3072"/>
    <cellStyle name="Обычный 4 4_3-Жадваллар итог янги+" xfId="3073"/>
    <cellStyle name="Обычный 4 5" xfId="3074"/>
    <cellStyle name="Обычный 4 5 2" xfId="3075"/>
    <cellStyle name="Обычный 4 5_Тош.ш+баланс" xfId="3076"/>
    <cellStyle name="Обычный 4_1111111Книга1" xfId="3077"/>
    <cellStyle name="Обычный 5" xfId="3078"/>
    <cellStyle name="Обычный 5 2" xfId="3079"/>
    <cellStyle name="Обычный 5 2 2" xfId="3080"/>
    <cellStyle name="Обычный 5 2 2 2" xfId="3081"/>
    <cellStyle name="Обычный 5 2 2 2 2" xfId="3082"/>
    <cellStyle name="Обычный 5 2 2 2_Тош.ш+баланс" xfId="3083"/>
    <cellStyle name="Обычный 5 2 3" xfId="3084"/>
    <cellStyle name="Обычный 5 2 3 2" xfId="3085"/>
    <cellStyle name="Обычный 5 2 3_Тош.ш+баланс" xfId="3086"/>
    <cellStyle name="Обычный 5 2 4" xfId="3087"/>
    <cellStyle name="Обычный 5 2_2011 йил коллеж битирувчи ҳисоботи1 " xfId="3088"/>
    <cellStyle name="Обычный 5 3" xfId="3089"/>
    <cellStyle name="Обычный 5 4" xfId="3090"/>
    <cellStyle name="Обычный 5 4 2" xfId="3091"/>
    <cellStyle name="Обычный 5 4_Тош.ш+баланс" xfId="3092"/>
    <cellStyle name="Обычный 5_17.02.2012 йигилишга" xfId="3093"/>
    <cellStyle name="Обычный 6" xfId="3094"/>
    <cellStyle name="Обычный 6 2" xfId="3095"/>
    <cellStyle name="Обычный 7" xfId="3096"/>
    <cellStyle name="Обычный 7 2" xfId="3097"/>
    <cellStyle name="Обычный 7 2 2" xfId="3098"/>
    <cellStyle name="Обычный 7 2 2 2" xfId="3099"/>
    <cellStyle name="Обычный 7 2 2 2 2" xfId="3100"/>
    <cellStyle name="Обычный 7 2 2 2_Тош.ш+баланс" xfId="3101"/>
    <cellStyle name="Обычный 7 2 2 3" xfId="3102"/>
    <cellStyle name="Обычный 7 2 2_3-Жадваллар итог янги+" xfId="3103"/>
    <cellStyle name="Обычный 7 2 3" xfId="3104"/>
    <cellStyle name="Обычный 7 2_3-Жадваллар итог янги+" xfId="3105"/>
    <cellStyle name="Обычный 7 3" xfId="3106"/>
    <cellStyle name="Обычный 7 3 2" xfId="3107"/>
    <cellStyle name="Обычный 7 3 3" xfId="3108"/>
    <cellStyle name="Обычный 7 3_3-Жадваллар итог янги+" xfId="3109"/>
    <cellStyle name="Обычный 7 4" xfId="3110"/>
    <cellStyle name="Обычный 7 5" xfId="3111"/>
    <cellStyle name="Обычный 7_2010 й Нам дастур 2009-2012" xfId="3112"/>
    <cellStyle name="Обычный 8" xfId="3113"/>
    <cellStyle name="Обычный 8 2" xfId="3114"/>
    <cellStyle name="Обычный 8 3" xfId="3115"/>
    <cellStyle name="Обычный 8_1-ш" xfId="3116"/>
    <cellStyle name="Обычный 9" xfId="3117"/>
    <cellStyle name="Обычный 9 2" xfId="3118"/>
    <cellStyle name="Обычный 9 2 2" xfId="3119"/>
    <cellStyle name="Обычный 9 2_Тош.ш+баланс" xfId="3120"/>
    <cellStyle name="Обычный 9 3" xfId="3121"/>
    <cellStyle name="Обычный 9_5-илова 1-курс" xfId="3122"/>
    <cellStyle name="Обычный_Лист3 2 2" xfId="3231"/>
    <cellStyle name="Плохой 2" xfId="3123"/>
    <cellStyle name="Плохой 3" xfId="3124"/>
    <cellStyle name="Плохой 4" xfId="3125"/>
    <cellStyle name="Пояснение 2" xfId="3126"/>
    <cellStyle name="Пояснение 3" xfId="3127"/>
    <cellStyle name="Пояснение 4" xfId="3128"/>
    <cellStyle name="Примечание 2" xfId="3129"/>
    <cellStyle name="Примечание 2 2" xfId="3130"/>
    <cellStyle name="Примечание 3" xfId="3131"/>
    <cellStyle name="Примечание 4" xfId="3132"/>
    <cellStyle name="Примечание 4 2" xfId="3133"/>
    <cellStyle name="Примечание 5" xfId="3134"/>
    <cellStyle name="Примечание 5 2" xfId="3135"/>
    <cellStyle name="Процентный 10" xfId="3136"/>
    <cellStyle name="Процентный 10 2" xfId="3137"/>
    <cellStyle name="Процентный 10 3" xfId="3138"/>
    <cellStyle name="Процентный 11" xfId="3139"/>
    <cellStyle name="Процентный 2" xfId="3140"/>
    <cellStyle name="Процентный 2 2" xfId="3141"/>
    <cellStyle name="Процентный 2 2 2" xfId="3142"/>
    <cellStyle name="Процентный 2 3" xfId="3143"/>
    <cellStyle name="Процентный 2 4" xfId="3144"/>
    <cellStyle name="Процентный 2 5" xfId="3145"/>
    <cellStyle name="Процентный 2 5 2" xfId="3146"/>
    <cellStyle name="Процентный 3" xfId="3147"/>
    <cellStyle name="Процентный 3 2" xfId="3148"/>
    <cellStyle name="Процентный 3 2 2" xfId="3149"/>
    <cellStyle name="Процентный 3 2 2 2" xfId="3150"/>
    <cellStyle name="Процентный 3 2 3" xfId="3151"/>
    <cellStyle name="Процентный 3 3" xfId="3152"/>
    <cellStyle name="Процентный 3 4" xfId="3153"/>
    <cellStyle name="Процентный 3 5" xfId="3154"/>
    <cellStyle name="Процентный 3 6" xfId="3155"/>
    <cellStyle name="Процентный 3 7" xfId="3156"/>
    <cellStyle name="Процентный 3 8" xfId="3157"/>
    <cellStyle name="Процентный 3 9" xfId="3158"/>
    <cellStyle name="Процентный 3 9 2" xfId="3159"/>
    <cellStyle name="Процентный 4" xfId="3160"/>
    <cellStyle name="Процентный 4 2" xfId="3161"/>
    <cellStyle name="Процентный 5" xfId="3162"/>
    <cellStyle name="Процентный 5 2" xfId="3163"/>
    <cellStyle name="Процентный 5 3" xfId="3164"/>
    <cellStyle name="Процентный 6" xfId="3165"/>
    <cellStyle name="Процентный 7" xfId="3166"/>
    <cellStyle name="Процентный 8" xfId="3167"/>
    <cellStyle name="Процентный 9" xfId="3168"/>
    <cellStyle name="Связанная ячейка 2" xfId="3169"/>
    <cellStyle name="Связанная ячейка 3" xfId="3170"/>
    <cellStyle name="Связанная ячейка 4" xfId="3171"/>
    <cellStyle name="Стиль 1" xfId="3172"/>
    <cellStyle name="Стиль 1 2" xfId="3173"/>
    <cellStyle name="Стиль 1 2 2" xfId="3174"/>
    <cellStyle name="Стиль 1 2_Дастур бажарилиши 01.05.2013 йил холатига" xfId="3175"/>
    <cellStyle name="Стиль 1 3" xfId="3176"/>
    <cellStyle name="Стиль 1 4" xfId="3177"/>
    <cellStyle name="Стиль 1 4 2" xfId="3178"/>
    <cellStyle name="Стиль 1_ Свод 136- 2008-2012 й-09.12.08 й кутилиш" xfId="3179"/>
    <cellStyle name="Текст предупреждения 2" xfId="3180"/>
    <cellStyle name="Текст предупреждения 3" xfId="3181"/>
    <cellStyle name="Текст предупреждения 4" xfId="3182"/>
    <cellStyle name="Тысячи [0]_  осн" xfId="3183"/>
    <cellStyle name="Тысячи_  осн" xfId="3184"/>
    <cellStyle name="Финансовый" xfId="3230" builtinId="3"/>
    <cellStyle name="Финансовый [0] 2" xfId="3185"/>
    <cellStyle name="Финансовый [0] 2 2" xfId="3186"/>
    <cellStyle name="Финансовый [0] 2 2 2" xfId="3187"/>
    <cellStyle name="Финансовый [0] 2 2 3" xfId="3188"/>
    <cellStyle name="Финансовый [0] 2 2 4" xfId="3189"/>
    <cellStyle name="Финансовый [0] 2 2 4 2" xfId="3190"/>
    <cellStyle name="Финансовый [0] 2 2 5" xfId="3191"/>
    <cellStyle name="Финансовый [0] 2 2 6" xfId="3192"/>
    <cellStyle name="Финансовый 2" xfId="3193"/>
    <cellStyle name="Финансовый 2 2" xfId="3194"/>
    <cellStyle name="Финансовый 2 2 2" xfId="3195"/>
    <cellStyle name="Финансовый 2 2 3" xfId="3196"/>
    <cellStyle name="Финансовый 2 3" xfId="3197"/>
    <cellStyle name="Финансовый 2 3 2" xfId="3198"/>
    <cellStyle name="Финансовый 2_банк вилоят ув капитал" xfId="3199"/>
    <cellStyle name="Финансовый 3" xfId="3200"/>
    <cellStyle name="Финансовый 3 2" xfId="3201"/>
    <cellStyle name="Финансовый 3 2 2" xfId="3202"/>
    <cellStyle name="Финансовый 3 2_Меҳнат бозори шакллар" xfId="3203"/>
    <cellStyle name="Финансовый 3 3" xfId="3204"/>
    <cellStyle name="Финансовый 3_2011 Ярмаркалар" xfId="3205"/>
    <cellStyle name="Финансовый 4" xfId="3206"/>
    <cellStyle name="Финансовый 4 2" xfId="3207"/>
    <cellStyle name="Финансовый 4_Меҳнат бозори шакллар" xfId="3208"/>
    <cellStyle name="Финансовый 5" xfId="3209"/>
    <cellStyle name="Финансовый 5 2" xfId="3210"/>
    <cellStyle name="Финансовый 5 2 2" xfId="3211"/>
    <cellStyle name="Финансовый 5 3" xfId="3212"/>
    <cellStyle name="Финансовый 5 3 2" xfId="3213"/>
    <cellStyle name="Финансовый 5_2011 Ярмаркалар" xfId="3214"/>
    <cellStyle name="Финансовый 6" xfId="3215"/>
    <cellStyle name="Финансовый 7" xfId="3216"/>
    <cellStyle name="Финансовый 7 2" xfId="3217"/>
    <cellStyle name="Финансовый 7 2 2" xfId="3218"/>
    <cellStyle name="Финансовый 7_Меҳнат бозори шакллар" xfId="3219"/>
    <cellStyle name="Финансовый 8" xfId="3220"/>
    <cellStyle name="Финансовый 9" xfId="3221"/>
    <cellStyle name="Финансовый 9 2" xfId="3222"/>
    <cellStyle name="Хороший 2" xfId="3223"/>
    <cellStyle name="Хороший 3" xfId="3224"/>
    <cellStyle name="Хороший 4" xfId="3225"/>
    <cellStyle name="Џђћ–…ќ’ќ›‰" xfId="3226"/>
    <cellStyle name="표준_03-01-##_Raw materials for Uz-DongWon" xfId="3227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&#1052;&#1086;&#1080;%20&#1076;&#1086;&#1082;&#1091;&#1084;&#1077;&#1085;&#1090;&#1099;\&#1043;&#1072;&#1083;&#1083;&#1072;-2005\EXCEL%20&#1093;&#1091;&#1078;&#1078;&#1072;&#1090;&#1083;&#1072;&#1088;&#1080;\123\&#1058;&#1086;&#1093;&#1080;&#1088;&#1073;&#1077;&#1082;%202003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ws83\&#1052;&#1086;&#1080;%20&#1076;&#1086;&#1082;&#1091;&#1084;&#1077;&#1085;&#1090;&#1099;\Bobur\&#1057;&#1090;&#1072;&#1090;&#1080;&#1089;&#1090;&#1080;&#1082;&#1072;\&#1048;&#1084;&#1087;&#1086;&#1088;&#1090;%202000-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&#1060;&#1072;&#1088;&#1093;&#1086;&#1076;\&#1056;&#1072;&#1073;&#1086;&#1095;&#1080;&#1081;%20&#1089;&#1090;&#1086;&#1083;\&#1060;&#1072;&#1088;&#1093;&#1086;&#1076;%202005%20-%202006%20&#1081;&#1080;&#1083;%20&#1052;&#1086;&#1081;%20&#1076;&#1086;&#1082;&#1091;&#1084;&#1077;&#1085;&#1090;&#1100;\&#1041;&#1040;&#1056;&#1063;&#1040;%20&#1061;&#1059;&#1044;&#1059;&#1044;&#1048;&#1049;%20&#1044;&#1040;&#1057;&#1058;&#1059;&#1056;&#1051;&#1040;&#1056;%201\2006%20&#1081;&#1080;&#1083;%20&#1076;&#1072;&#1089;&#1090;&#1091;&#1088;&#1085;&#1080;%20&#1073;&#1072;&#1078;&#1072;&#1088;&#1080;&#1083;&#1080;&#1096;&#1080;\Per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&#1052;&#1086;&#1080;%20&#1076;&#1086;&#1082;&#1091;&#1084;&#1077;&#1085;&#1090;&#1099;\EXCEL%20&#1093;&#1091;&#1078;&#1078;&#1072;&#1090;&#1083;&#1072;&#1088;&#1080;\&#1058;&#1086;&#1093;&#1080;&#1088;&#1073;&#1077;&#1082;%202003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retdinov-s\nss\&#1052;&#1086;&#1080;%20&#1076;&#1086;&#1082;&#1091;&#1084;&#1077;&#1085;&#1090;&#1099;\gjnht,%20rjhpby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&#1052;&#1086;&#1080;%20&#1076;&#1086;&#1082;&#1091;&#1084;&#1077;&#1085;&#1090;&#1099;\&#1043;&#1072;&#1083;&#1083;&#1072;-2005\EXCEL%20&#1093;&#1091;&#1078;&#1078;&#1072;&#1090;&#1083;&#1072;&#1088;&#1080;\123\&#1040;&#1073;&#1076;&#1091;&#1084;&#1091;&#1088;&#1086;&#1076;&#1075;&#1072;_&#1086;&#1093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5"/>
      <sheetName val="Уругликка"/>
      <sheetName val="копланмай"/>
      <sheetName val="фориш свод"/>
      <sheetName val="Фориш 2003"/>
      <sheetName val="Жиззах янги раз"/>
      <sheetName val="банк табл"/>
      <sheetName val="Лист2"/>
      <sheetName val="Ресстр2"/>
      <sheetName val="реестр3"/>
      <sheetName val="Реестр1"/>
      <sheetName val="Gro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RA_235"/>
      <sheetName val="№2б"/>
      <sheetName val="ЭЛ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свыше 100тыс.долл."/>
      <sheetName val="test"/>
      <sheetName val="Жиззах янги раз"/>
      <sheetName val="Импорт 2000-2002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T2344 (2)"/>
      <sheetName val="Лист5"/>
      <sheetName val="сэс"/>
      <sheetName val="Лист6"/>
      <sheetName val="Лист2"/>
      <sheetName val="Лист1"/>
      <sheetName val="Лист4"/>
      <sheetName val="Лист3"/>
      <sheetName val="мал.б(293)из. коп."/>
      <sheetName val="Лист9"/>
      <sheetName val="Лист7 (2)"/>
      <sheetName val="Лист7"/>
      <sheetName val="фермерлар(48- 68)гачаруйихати"/>
      <sheetName val="Лист8"/>
      <sheetName val="KAT234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2">
          <cell r="C2" t="str">
            <v>GR0</v>
          </cell>
          <cell r="D2" t="str">
            <v>GR3</v>
          </cell>
          <cell r="E2" t="str">
            <v>GR4</v>
          </cell>
          <cell r="F2" t="str">
            <v>GR5</v>
          </cell>
          <cell r="G2" t="str">
            <v>NAIM1</v>
          </cell>
          <cell r="H2" t="str">
            <v>INN</v>
          </cell>
        </row>
        <row r="4">
          <cell r="C4">
            <v>15099493</v>
          </cell>
          <cell r="D4">
            <v>91514</v>
          </cell>
          <cell r="E4">
            <v>7774</v>
          </cell>
          <cell r="F4">
            <v>114</v>
          </cell>
          <cell r="G4" t="str">
            <v>Частный врачебный пункт</v>
          </cell>
          <cell r="H4">
            <v>200697496</v>
          </cell>
        </row>
        <row r="5">
          <cell r="C5">
            <v>15325890</v>
          </cell>
          <cell r="D5">
            <v>71150</v>
          </cell>
          <cell r="E5">
            <v>7774</v>
          </cell>
          <cell r="F5">
            <v>114</v>
          </cell>
          <cell r="G5" t="str">
            <v>Малое предприятие "СТРОЙРЕМБЫТ"</v>
          </cell>
          <cell r="H5">
            <v>200698075</v>
          </cell>
        </row>
        <row r="6">
          <cell r="C6">
            <v>15325914</v>
          </cell>
          <cell r="D6">
            <v>71300</v>
          </cell>
          <cell r="E6">
            <v>7794</v>
          </cell>
          <cell r="F6">
            <v>114</v>
          </cell>
          <cell r="G6" t="str">
            <v>Коллективный комбинат общественного питания и торговли "МАРХАБО"</v>
          </cell>
          <cell r="H6">
            <v>200698732</v>
          </cell>
        </row>
        <row r="7">
          <cell r="C7">
            <v>15406972</v>
          </cell>
          <cell r="D7">
            <v>15273</v>
          </cell>
          <cell r="E7">
            <v>7774</v>
          </cell>
          <cell r="F7">
            <v>114</v>
          </cell>
          <cell r="G7" t="str">
            <v>Малое предприятие "ХАМДАРД"</v>
          </cell>
          <cell r="H7">
            <v>200698559</v>
          </cell>
        </row>
        <row r="8">
          <cell r="C8">
            <v>15407003</v>
          </cell>
          <cell r="D8">
            <v>71150</v>
          </cell>
          <cell r="E8">
            <v>7794</v>
          </cell>
          <cell r="F8">
            <v>144</v>
          </cell>
          <cell r="G8" t="str">
            <v>Акционерное общество "МУРОД"</v>
          </cell>
          <cell r="H8">
            <v>200697418</v>
          </cell>
        </row>
        <row r="9">
          <cell r="C9">
            <v>16131023</v>
          </cell>
          <cell r="D9">
            <v>71212</v>
          </cell>
          <cell r="E9">
            <v>7774</v>
          </cell>
          <cell r="F9">
            <v>114</v>
          </cell>
          <cell r="G9" t="str">
            <v>Частная аптека "ЛУКМОHИ-ХАКИМ"</v>
          </cell>
          <cell r="H9">
            <v>200698961</v>
          </cell>
        </row>
        <row r="10">
          <cell r="C10">
            <v>16141197</v>
          </cell>
          <cell r="D10">
            <v>71150</v>
          </cell>
          <cell r="E10">
            <v>7744</v>
          </cell>
          <cell r="F10">
            <v>114</v>
          </cell>
          <cell r="G10" t="str">
            <v>Торговый центр "ИСТИКЛОЛ-УК"</v>
          </cell>
          <cell r="H10">
            <v>201718017</v>
          </cell>
        </row>
        <row r="11">
          <cell r="C11">
            <v>16682929</v>
          </cell>
          <cell r="D11">
            <v>71211</v>
          </cell>
          <cell r="E11">
            <v>7774</v>
          </cell>
          <cell r="F11">
            <v>114</v>
          </cell>
          <cell r="G11" t="str">
            <v>Частная  фирма "УHГБОЙ"</v>
          </cell>
          <cell r="H11">
            <v>202022488</v>
          </cell>
        </row>
        <row r="12">
          <cell r="C12">
            <v>16683113</v>
          </cell>
          <cell r="D12">
            <v>71280</v>
          </cell>
          <cell r="E12">
            <v>7774</v>
          </cell>
          <cell r="F12">
            <v>114</v>
          </cell>
          <cell r="G12" t="str">
            <v>Частный торговый магазин "ЗАФАР"</v>
          </cell>
          <cell r="H12">
            <v>202022194</v>
          </cell>
        </row>
        <row r="13">
          <cell r="C13">
            <v>16866747</v>
          </cell>
          <cell r="D13">
            <v>71280</v>
          </cell>
          <cell r="E13">
            <v>7774</v>
          </cell>
          <cell r="F13">
            <v>115</v>
          </cell>
          <cell r="G13" t="str">
            <v>Частная фирма "ШОХРУХМИРЗО"</v>
          </cell>
          <cell r="H13">
            <v>204727139</v>
          </cell>
        </row>
        <row r="14">
          <cell r="C14">
            <v>16869237</v>
          </cell>
          <cell r="D14">
            <v>71150</v>
          </cell>
          <cell r="E14">
            <v>7774</v>
          </cell>
          <cell r="F14">
            <v>114</v>
          </cell>
          <cell r="G14" t="str">
            <v>Торгово-производственное предприятие "ВАТАH"</v>
          </cell>
          <cell r="H14">
            <v>200697654</v>
          </cell>
        </row>
        <row r="15">
          <cell r="C15">
            <v>16870631</v>
          </cell>
          <cell r="D15">
            <v>71150</v>
          </cell>
          <cell r="E15">
            <v>7774</v>
          </cell>
          <cell r="F15">
            <v>142</v>
          </cell>
          <cell r="G15" t="str">
            <v>Общество с ограниченной ответственностью "АHКО"</v>
          </cell>
          <cell r="H15">
            <v>200698692</v>
          </cell>
        </row>
        <row r="16">
          <cell r="C16">
            <v>16980561</v>
          </cell>
          <cell r="D16">
            <v>93615</v>
          </cell>
          <cell r="E16">
            <v>7994</v>
          </cell>
          <cell r="F16">
            <v>146</v>
          </cell>
          <cell r="G16" t="str">
            <v>Творческий союз "ТАСВИРИЙ ОЙHА"</v>
          </cell>
          <cell r="H16">
            <v>202557676</v>
          </cell>
        </row>
        <row r="17">
          <cell r="C17">
            <v>16981448</v>
          </cell>
          <cell r="D17">
            <v>22400</v>
          </cell>
          <cell r="E17">
            <v>13825</v>
          </cell>
          <cell r="F17">
            <v>142</v>
          </cell>
          <cell r="G17" t="str">
            <v>Машина тракторный парк в форме общество с ограниченной ответственностью "ХАМКОРЛИК"</v>
          </cell>
          <cell r="H17">
            <v>202576756</v>
          </cell>
        </row>
        <row r="18">
          <cell r="C18">
            <v>16982554</v>
          </cell>
          <cell r="D18">
            <v>93615</v>
          </cell>
          <cell r="E18">
            <v>7774</v>
          </cell>
          <cell r="F18">
            <v>114</v>
          </cell>
          <cell r="G18" t="str">
            <v>Художественное рекламное предприятие "ХРП-22"</v>
          </cell>
          <cell r="H18">
            <v>202614748</v>
          </cell>
        </row>
        <row r="19">
          <cell r="C19">
            <v>16982620</v>
          </cell>
          <cell r="D19">
            <v>71150</v>
          </cell>
          <cell r="E19">
            <v>7774</v>
          </cell>
          <cell r="F19">
            <v>115</v>
          </cell>
          <cell r="G19" t="str">
            <v>Торгово-коммерческая фирма "БАХОДИР"</v>
          </cell>
          <cell r="H19">
            <v>202611070</v>
          </cell>
        </row>
        <row r="20">
          <cell r="C20">
            <v>17076361</v>
          </cell>
          <cell r="D20">
            <v>91514</v>
          </cell>
          <cell r="E20">
            <v>7774</v>
          </cell>
          <cell r="F20">
            <v>114</v>
          </cell>
          <cell r="G20" t="str">
            <v>Частное врачебное учреждение "HИЛУФАР"</v>
          </cell>
          <cell r="H20">
            <v>202639565</v>
          </cell>
        </row>
        <row r="21">
          <cell r="C21">
            <v>17077142</v>
          </cell>
          <cell r="D21">
            <v>14933</v>
          </cell>
          <cell r="E21">
            <v>7774</v>
          </cell>
          <cell r="F21">
            <v>114</v>
          </cell>
          <cell r="G21" t="str">
            <v>Предприятие по техническому обслужмванию "УЛУГБЕК"</v>
          </cell>
          <cell r="H21">
            <v>200698985</v>
          </cell>
        </row>
        <row r="22">
          <cell r="C22">
            <v>17178601</v>
          </cell>
          <cell r="D22">
            <v>71123</v>
          </cell>
          <cell r="E22">
            <v>7774</v>
          </cell>
          <cell r="F22">
            <v>114</v>
          </cell>
          <cell r="G22" t="str">
            <v>Частная производственная фирма "ХАВАС"</v>
          </cell>
          <cell r="H22">
            <v>202713649</v>
          </cell>
        </row>
        <row r="23">
          <cell r="C23">
            <v>17179032</v>
          </cell>
          <cell r="D23">
            <v>22400</v>
          </cell>
          <cell r="E23">
            <v>13825</v>
          </cell>
          <cell r="F23">
            <v>148</v>
          </cell>
          <cell r="G23" t="str">
            <v>Торгово сервисный центр  при холдинговой компании &lt;Узсельхозмашхолдинг&gt;</v>
          </cell>
          <cell r="H23">
            <v>202714583</v>
          </cell>
        </row>
        <row r="24">
          <cell r="C24">
            <v>17182459</v>
          </cell>
          <cell r="D24">
            <v>66000</v>
          </cell>
          <cell r="E24">
            <v>1007</v>
          </cell>
          <cell r="F24">
            <v>114</v>
          </cell>
          <cell r="G24" t="str">
            <v>Хозрасчетное бюро</v>
          </cell>
          <cell r="H24">
            <v>202761463</v>
          </cell>
        </row>
        <row r="25">
          <cell r="C25">
            <v>17256413</v>
          </cell>
          <cell r="D25">
            <v>71280</v>
          </cell>
          <cell r="E25">
            <v>7774</v>
          </cell>
          <cell r="F25">
            <v>115</v>
          </cell>
          <cell r="G25" t="str">
            <v>Произвоственная фирма "ИHТЕГРАЛ"</v>
          </cell>
          <cell r="H25">
            <v>202022392</v>
          </cell>
        </row>
        <row r="26">
          <cell r="C26">
            <v>17340852</v>
          </cell>
          <cell r="D26">
            <v>71500</v>
          </cell>
          <cell r="E26">
            <v>7774</v>
          </cell>
          <cell r="F26">
            <v>115</v>
          </cell>
          <cell r="G26" t="str">
            <v>Торгово производственная фирма "ГЕОЛОГ"</v>
          </cell>
          <cell r="H26">
            <v>202880173</v>
          </cell>
        </row>
        <row r="27">
          <cell r="C27">
            <v>17340869</v>
          </cell>
          <cell r="D27">
            <v>61124</v>
          </cell>
          <cell r="E27">
            <v>7794</v>
          </cell>
          <cell r="F27">
            <v>114</v>
          </cell>
          <cell r="G27" t="str">
            <v>Строительно ремонтный отдел</v>
          </cell>
          <cell r="H27">
            <v>202514247</v>
          </cell>
        </row>
        <row r="28">
          <cell r="C28">
            <v>17410050</v>
          </cell>
          <cell r="D28">
            <v>71500</v>
          </cell>
          <cell r="E28">
            <v>7774</v>
          </cell>
          <cell r="F28">
            <v>115</v>
          </cell>
          <cell r="G28" t="str">
            <v>Производственное предприятие "АБДУВОХИД БОБО"</v>
          </cell>
          <cell r="H28">
            <v>202974657</v>
          </cell>
        </row>
        <row r="29">
          <cell r="C29">
            <v>17410067</v>
          </cell>
          <cell r="D29">
            <v>71500</v>
          </cell>
          <cell r="E29">
            <v>7774</v>
          </cell>
          <cell r="F29">
            <v>115</v>
          </cell>
          <cell r="G29" t="str">
            <v>Торгово производственная фирма "САХРО ЮЛДУЗЛАРИ"</v>
          </cell>
          <cell r="H29">
            <v>203006649</v>
          </cell>
        </row>
        <row r="30">
          <cell r="C30">
            <v>17410096</v>
          </cell>
          <cell r="D30">
            <v>71212</v>
          </cell>
          <cell r="E30">
            <v>7774</v>
          </cell>
          <cell r="F30">
            <v>114</v>
          </cell>
          <cell r="G30" t="str">
            <v>Частная аптека "ЗУХРО"</v>
          </cell>
          <cell r="H30">
            <v>202973594</v>
          </cell>
        </row>
        <row r="31">
          <cell r="C31">
            <v>17412758</v>
          </cell>
          <cell r="D31">
            <v>71500</v>
          </cell>
          <cell r="E31">
            <v>7774</v>
          </cell>
          <cell r="F31">
            <v>114</v>
          </cell>
          <cell r="G31" t="str">
            <v>Многопрофильное производственное предприятие "ХУСHОРА"</v>
          </cell>
          <cell r="H31">
            <v>203365353</v>
          </cell>
        </row>
        <row r="32">
          <cell r="C32">
            <v>17478289</v>
          </cell>
          <cell r="D32">
            <v>71500</v>
          </cell>
          <cell r="E32">
            <v>7774</v>
          </cell>
          <cell r="F32">
            <v>114</v>
          </cell>
          <cell r="G32" t="str">
            <v>Производственное предприятие "КАДР"</v>
          </cell>
          <cell r="H32">
            <v>203000009</v>
          </cell>
        </row>
        <row r="33">
          <cell r="C33">
            <v>17478467</v>
          </cell>
          <cell r="D33">
            <v>71500</v>
          </cell>
          <cell r="E33">
            <v>7774</v>
          </cell>
          <cell r="F33">
            <v>114</v>
          </cell>
          <cell r="G33" t="str">
            <v>Многопрофильное производственное предприятие "ТУХТА ПИР"</v>
          </cell>
          <cell r="H33">
            <v>203031072</v>
          </cell>
        </row>
        <row r="34">
          <cell r="C34">
            <v>17548541</v>
          </cell>
          <cell r="D34">
            <v>61124</v>
          </cell>
          <cell r="E34">
            <v>7794</v>
          </cell>
          <cell r="F34">
            <v>114</v>
          </cell>
          <cell r="G34" t="str">
            <v>Строительно монтажное и производственное предприятие</v>
          </cell>
          <cell r="H34">
            <v>203087454</v>
          </cell>
        </row>
        <row r="35">
          <cell r="C35">
            <v>17596184</v>
          </cell>
          <cell r="D35">
            <v>90310</v>
          </cell>
          <cell r="E35">
            <v>7774</v>
          </cell>
          <cell r="F35">
            <v>114</v>
          </cell>
          <cell r="G35" t="str">
            <v>Многопрофилное предприятие "КУРБОH"</v>
          </cell>
          <cell r="H35">
            <v>203114808</v>
          </cell>
        </row>
        <row r="36">
          <cell r="C36">
            <v>17597396</v>
          </cell>
          <cell r="D36">
            <v>61124</v>
          </cell>
          <cell r="E36">
            <v>7774</v>
          </cell>
          <cell r="F36">
            <v>114</v>
          </cell>
          <cell r="G36" t="str">
            <v>Многопрофильное производственное малое предприятие"ТАЪМИРЧИ"</v>
          </cell>
          <cell r="H36">
            <v>203114815</v>
          </cell>
        </row>
        <row r="37">
          <cell r="C37">
            <v>17598438</v>
          </cell>
          <cell r="D37">
            <v>21210</v>
          </cell>
          <cell r="E37">
            <v>8054</v>
          </cell>
          <cell r="F37">
            <v>114</v>
          </cell>
          <cell r="G37" t="str">
            <v>Арендное предприятие "ФИДОЙИ"</v>
          </cell>
          <cell r="H37">
            <v>203110694</v>
          </cell>
        </row>
        <row r="38">
          <cell r="C38">
            <v>17599656</v>
          </cell>
          <cell r="D38">
            <v>61124</v>
          </cell>
          <cell r="E38">
            <v>7774</v>
          </cell>
          <cell r="F38">
            <v>114</v>
          </cell>
          <cell r="G38" t="str">
            <v>Производственное ремонтное предприятие "РЕМТЕХ"</v>
          </cell>
          <cell r="H38">
            <v>203139428</v>
          </cell>
        </row>
        <row r="39">
          <cell r="C39">
            <v>17600709</v>
          </cell>
          <cell r="D39">
            <v>71500</v>
          </cell>
          <cell r="E39">
            <v>7774</v>
          </cell>
          <cell r="F39">
            <v>114</v>
          </cell>
          <cell r="G39" t="str">
            <v>Многопрофильное предприятие "САМОМ"</v>
          </cell>
          <cell r="H39">
            <v>203139435</v>
          </cell>
        </row>
        <row r="40">
          <cell r="C40">
            <v>17600721</v>
          </cell>
          <cell r="D40">
            <v>14972</v>
          </cell>
          <cell r="E40">
            <v>7774</v>
          </cell>
          <cell r="F40">
            <v>114</v>
          </cell>
          <cell r="G40" t="str">
            <v>Многоотраслевое предприятие "МАЛИКА ИРА"</v>
          </cell>
          <cell r="H40">
            <v>203150835</v>
          </cell>
        </row>
        <row r="41">
          <cell r="C41">
            <v>17640850</v>
          </cell>
          <cell r="D41">
            <v>61124</v>
          </cell>
          <cell r="E41">
            <v>7774</v>
          </cell>
          <cell r="F41">
            <v>114</v>
          </cell>
          <cell r="G41" t="str">
            <v>Строительно-ремонтное предприятие "МОHТАЖЧИ"</v>
          </cell>
          <cell r="H41">
            <v>203177175</v>
          </cell>
        </row>
        <row r="42">
          <cell r="C42">
            <v>17641631</v>
          </cell>
          <cell r="D42">
            <v>71212</v>
          </cell>
          <cell r="E42">
            <v>7774</v>
          </cell>
          <cell r="F42">
            <v>114</v>
          </cell>
          <cell r="G42" t="str">
            <v>Производственное предприятие "ЮСУФ ОТА"</v>
          </cell>
          <cell r="H42">
            <v>203189650</v>
          </cell>
        </row>
        <row r="43">
          <cell r="C43">
            <v>17643386</v>
          </cell>
          <cell r="D43">
            <v>91517</v>
          </cell>
          <cell r="E43">
            <v>7794</v>
          </cell>
          <cell r="F43">
            <v>114</v>
          </cell>
          <cell r="G43" t="str">
            <v>Оздоровительное учреждение "МАЛХАМ"</v>
          </cell>
          <cell r="H43">
            <v>203246169</v>
          </cell>
        </row>
        <row r="44">
          <cell r="C44">
            <v>17644285</v>
          </cell>
          <cell r="D44">
            <v>91620</v>
          </cell>
          <cell r="E44">
            <v>7774</v>
          </cell>
          <cell r="F44">
            <v>114</v>
          </cell>
          <cell r="G44" t="str">
            <v>Частный центр туризма и путешествый "МУБОРАК"</v>
          </cell>
          <cell r="H44">
            <v>203233802</v>
          </cell>
        </row>
        <row r="45">
          <cell r="C45">
            <v>17644763</v>
          </cell>
          <cell r="D45">
            <v>61190</v>
          </cell>
          <cell r="E45">
            <v>7774</v>
          </cell>
          <cell r="F45">
            <v>115</v>
          </cell>
          <cell r="G45" t="str">
            <v>Ремонтно-строительное предприятие</v>
          </cell>
          <cell r="H45">
            <v>203210926</v>
          </cell>
        </row>
        <row r="46">
          <cell r="C46">
            <v>17788951</v>
          </cell>
          <cell r="D46">
            <v>63200</v>
          </cell>
          <cell r="E46">
            <v>7774</v>
          </cell>
          <cell r="F46">
            <v>115</v>
          </cell>
          <cell r="G46" t="str">
            <v>Многопрофильная произвоственная фирма "СИТОРА"</v>
          </cell>
          <cell r="H46">
            <v>203348548</v>
          </cell>
        </row>
        <row r="47">
          <cell r="C47">
            <v>17790029</v>
          </cell>
          <cell r="D47">
            <v>71500</v>
          </cell>
          <cell r="E47">
            <v>7774</v>
          </cell>
          <cell r="F47">
            <v>114</v>
          </cell>
          <cell r="G47" t="str">
            <v>Многопрофилное производственное предприятие "ФЕРУЗА"</v>
          </cell>
          <cell r="H47">
            <v>203365360</v>
          </cell>
        </row>
        <row r="48">
          <cell r="C48">
            <v>17790035</v>
          </cell>
          <cell r="D48">
            <v>63200</v>
          </cell>
          <cell r="E48">
            <v>7774</v>
          </cell>
          <cell r="F48">
            <v>114</v>
          </cell>
          <cell r="G48" t="str">
            <v>Многопрофилное производственное предприятие "HУРИСТОH"</v>
          </cell>
          <cell r="H48">
            <v>201717990</v>
          </cell>
        </row>
        <row r="49">
          <cell r="C49">
            <v>17790271</v>
          </cell>
          <cell r="D49">
            <v>61124</v>
          </cell>
          <cell r="E49">
            <v>7774</v>
          </cell>
          <cell r="F49">
            <v>114</v>
          </cell>
          <cell r="G49" t="str">
            <v>Многопрофилное производственное предприятие "ТАБИАТ"</v>
          </cell>
          <cell r="H49">
            <v>203412286</v>
          </cell>
        </row>
        <row r="50">
          <cell r="C50">
            <v>17843091</v>
          </cell>
          <cell r="D50">
            <v>90310</v>
          </cell>
          <cell r="E50">
            <v>7774</v>
          </cell>
          <cell r="F50">
            <v>114</v>
          </cell>
          <cell r="G50" t="str">
            <v>Производственно-ремонтное предприятие "ОРБИТА-К"</v>
          </cell>
          <cell r="H50">
            <v>203408812</v>
          </cell>
        </row>
        <row r="51">
          <cell r="C51">
            <v>17843814</v>
          </cell>
          <cell r="D51">
            <v>61124</v>
          </cell>
          <cell r="E51">
            <v>7774</v>
          </cell>
          <cell r="F51">
            <v>114</v>
          </cell>
          <cell r="G51" t="str">
            <v>Многопрофильное производственное предприятие "ЗАHГОРИ ОЛОВ"</v>
          </cell>
          <cell r="H51">
            <v>203376079</v>
          </cell>
        </row>
        <row r="52">
          <cell r="C52">
            <v>17844676</v>
          </cell>
          <cell r="D52">
            <v>71150</v>
          </cell>
          <cell r="E52">
            <v>7774</v>
          </cell>
          <cell r="F52">
            <v>114</v>
          </cell>
          <cell r="G52" t="str">
            <v>Многопрофильное производственное преддприятие "КИФТИ-ОБ"</v>
          </cell>
          <cell r="H52">
            <v>203386074</v>
          </cell>
        </row>
        <row r="53">
          <cell r="C53">
            <v>17844819</v>
          </cell>
          <cell r="D53">
            <v>71500</v>
          </cell>
          <cell r="E53">
            <v>7774</v>
          </cell>
          <cell r="F53">
            <v>114</v>
          </cell>
          <cell r="G53" t="str">
            <v>Частное предприятие "ЗАФАР"</v>
          </cell>
          <cell r="H53">
            <v>202648490</v>
          </cell>
        </row>
        <row r="54">
          <cell r="C54">
            <v>17890185</v>
          </cell>
          <cell r="D54">
            <v>91514</v>
          </cell>
          <cell r="E54">
            <v>7774</v>
          </cell>
          <cell r="F54">
            <v>114</v>
          </cell>
          <cell r="G54" t="str">
            <v>Многопрофильное производственное предприятие "Достонбек" Мубарекского района</v>
          </cell>
          <cell r="H54">
            <v>203416716</v>
          </cell>
        </row>
        <row r="55">
          <cell r="C55">
            <v>17890541</v>
          </cell>
          <cell r="D55">
            <v>71500</v>
          </cell>
          <cell r="E55">
            <v>7774</v>
          </cell>
          <cell r="F55">
            <v>114</v>
          </cell>
          <cell r="G55" t="str">
            <v>Частная фирма "ОТАБЕК"</v>
          </cell>
          <cell r="H55">
            <v>203396497</v>
          </cell>
        </row>
        <row r="56">
          <cell r="C56">
            <v>17890736</v>
          </cell>
          <cell r="D56">
            <v>71500</v>
          </cell>
          <cell r="E56">
            <v>7774</v>
          </cell>
          <cell r="F56">
            <v>114</v>
          </cell>
          <cell r="G56" t="str">
            <v>Частная фирма "ШАХHОЗА"</v>
          </cell>
          <cell r="H56">
            <v>203402314</v>
          </cell>
        </row>
        <row r="57">
          <cell r="C57">
            <v>17890920</v>
          </cell>
          <cell r="D57">
            <v>71500</v>
          </cell>
          <cell r="E57">
            <v>7774</v>
          </cell>
          <cell r="F57">
            <v>114</v>
          </cell>
          <cell r="G57" t="str">
            <v>Частная фирма "ОТАHУР"</v>
          </cell>
          <cell r="H57">
            <v>203400658</v>
          </cell>
        </row>
        <row r="58">
          <cell r="C58">
            <v>17890972</v>
          </cell>
          <cell r="D58">
            <v>71500</v>
          </cell>
          <cell r="E58">
            <v>7774</v>
          </cell>
          <cell r="F58">
            <v>114</v>
          </cell>
          <cell r="G58" t="str">
            <v>Частная фирма "ДИЛШОДА"</v>
          </cell>
          <cell r="H58">
            <v>203400665</v>
          </cell>
        </row>
        <row r="59">
          <cell r="C59">
            <v>17893999</v>
          </cell>
          <cell r="D59">
            <v>71150</v>
          </cell>
          <cell r="E59">
            <v>7774</v>
          </cell>
          <cell r="F59">
            <v>114</v>
          </cell>
          <cell r="G59" t="str">
            <v>Частный торговый магазин "ИСТИКЛОЛ"</v>
          </cell>
          <cell r="H59">
            <v>202397780</v>
          </cell>
        </row>
        <row r="60">
          <cell r="C60">
            <v>17894444</v>
          </cell>
          <cell r="D60">
            <v>71150</v>
          </cell>
          <cell r="E60">
            <v>7994</v>
          </cell>
          <cell r="F60">
            <v>152</v>
          </cell>
          <cell r="G60" t="str">
            <v>Унитарное предприятие "УЗБЕК МИЛЛИЙ КУРАШ" при &lt;международном ассоциации Кураш&gt;</v>
          </cell>
          <cell r="H60">
            <v>203412904</v>
          </cell>
        </row>
        <row r="61">
          <cell r="C61">
            <v>17894562</v>
          </cell>
          <cell r="D61">
            <v>71500</v>
          </cell>
          <cell r="E61">
            <v>7774</v>
          </cell>
          <cell r="F61">
            <v>114</v>
          </cell>
          <cell r="G61" t="str">
            <v>Частная фирма "АЗИМ"</v>
          </cell>
          <cell r="H61">
            <v>203408851</v>
          </cell>
        </row>
        <row r="62">
          <cell r="C62">
            <v>17896561</v>
          </cell>
          <cell r="D62">
            <v>66000</v>
          </cell>
          <cell r="E62">
            <v>3444</v>
          </cell>
          <cell r="F62">
            <v>213</v>
          </cell>
          <cell r="G62" t="str">
            <v>Проектная группа "ЕР ТУЗИШ" при&lt;конторе земельные ресурсы&gt;</v>
          </cell>
          <cell r="H62">
            <v>203508481</v>
          </cell>
        </row>
        <row r="63">
          <cell r="C63">
            <v>17902190</v>
          </cell>
          <cell r="D63">
            <v>71500</v>
          </cell>
          <cell r="E63">
            <v>7774</v>
          </cell>
          <cell r="F63">
            <v>114</v>
          </cell>
          <cell r="G63" t="str">
            <v>Частная торговая фирма "ХИТОЙ"</v>
          </cell>
          <cell r="H63">
            <v>203421956</v>
          </cell>
        </row>
        <row r="64">
          <cell r="C64">
            <v>17905194</v>
          </cell>
          <cell r="D64">
            <v>17220</v>
          </cell>
          <cell r="E64">
            <v>7774</v>
          </cell>
          <cell r="F64">
            <v>114</v>
          </cell>
          <cell r="G64" t="str">
            <v>Производственное предприятие "ТАДБИР"</v>
          </cell>
          <cell r="H64">
            <v>203435391</v>
          </cell>
        </row>
        <row r="65">
          <cell r="C65">
            <v>17906153</v>
          </cell>
          <cell r="D65">
            <v>71500</v>
          </cell>
          <cell r="E65">
            <v>7774</v>
          </cell>
          <cell r="F65">
            <v>114</v>
          </cell>
          <cell r="G65" t="str">
            <v>Частная торговая фирма "ИРОДА"</v>
          </cell>
          <cell r="H65">
            <v>203435376</v>
          </cell>
        </row>
        <row r="66">
          <cell r="C66">
            <v>17906354</v>
          </cell>
          <cell r="D66">
            <v>61124</v>
          </cell>
          <cell r="E66">
            <v>7774</v>
          </cell>
          <cell r="F66">
            <v>114</v>
          </cell>
          <cell r="G66" t="str">
            <v>Производственное предприятие "МОЗИЙ"</v>
          </cell>
          <cell r="H66">
            <v>203442638</v>
          </cell>
        </row>
        <row r="67">
          <cell r="C67">
            <v>17928924</v>
          </cell>
          <cell r="D67">
            <v>61124</v>
          </cell>
          <cell r="E67">
            <v>7774</v>
          </cell>
          <cell r="F67">
            <v>114</v>
          </cell>
          <cell r="G67" t="str">
            <v>Производственное предприятие "ШУХРАТ"</v>
          </cell>
          <cell r="H67">
            <v>203443540</v>
          </cell>
        </row>
        <row r="68">
          <cell r="C68">
            <v>17929326</v>
          </cell>
          <cell r="D68">
            <v>18113</v>
          </cell>
          <cell r="E68">
            <v>7774</v>
          </cell>
          <cell r="F68">
            <v>114</v>
          </cell>
          <cell r="G68" t="str">
            <v>Многопрофильное производственное предприятие "СУБХОH"</v>
          </cell>
          <cell r="H68">
            <v>203445958</v>
          </cell>
        </row>
        <row r="69">
          <cell r="C69">
            <v>17958090</v>
          </cell>
          <cell r="D69">
            <v>71500</v>
          </cell>
          <cell r="E69">
            <v>7774</v>
          </cell>
          <cell r="F69">
            <v>114</v>
          </cell>
          <cell r="G69" t="str">
            <v>Многопрофыильное производственное предприятие "Тижоратчи" Мубарекского района</v>
          </cell>
          <cell r="H69">
            <v>203475249</v>
          </cell>
        </row>
        <row r="70">
          <cell r="C70">
            <v>17975941</v>
          </cell>
          <cell r="D70">
            <v>63200</v>
          </cell>
          <cell r="E70">
            <v>7774</v>
          </cell>
          <cell r="F70">
            <v>114</v>
          </cell>
          <cell r="G70" t="str">
            <v>Многопрофильное производственное предприятие "МАФТУHА"</v>
          </cell>
          <cell r="H70">
            <v>203504685</v>
          </cell>
        </row>
        <row r="71">
          <cell r="C71">
            <v>17975993</v>
          </cell>
          <cell r="D71">
            <v>71150</v>
          </cell>
          <cell r="E71">
            <v>7774</v>
          </cell>
          <cell r="F71">
            <v>114</v>
          </cell>
          <cell r="G71" t="str">
            <v>Многопрофильное производственное предприятие "ПАРВОЗ"</v>
          </cell>
          <cell r="H71">
            <v>203498994</v>
          </cell>
        </row>
        <row r="72">
          <cell r="C72">
            <v>17976113</v>
          </cell>
          <cell r="D72">
            <v>17220</v>
          </cell>
          <cell r="E72">
            <v>7774</v>
          </cell>
          <cell r="F72">
            <v>114</v>
          </cell>
          <cell r="G72" t="str">
            <v>Многопрофильное производственное предприятие "ДИЛОРОМ"</v>
          </cell>
          <cell r="H72">
            <v>203497023</v>
          </cell>
        </row>
        <row r="73">
          <cell r="C73">
            <v>17976461</v>
          </cell>
          <cell r="D73">
            <v>18113</v>
          </cell>
          <cell r="E73">
            <v>7774</v>
          </cell>
          <cell r="F73">
            <v>114</v>
          </cell>
          <cell r="G73" t="str">
            <v>Многопрофильное производственное предприятие "ЛЕГИОH"</v>
          </cell>
          <cell r="H73">
            <v>203502633</v>
          </cell>
        </row>
        <row r="74">
          <cell r="C74">
            <v>17977681</v>
          </cell>
          <cell r="D74">
            <v>71261</v>
          </cell>
          <cell r="E74">
            <v>7774</v>
          </cell>
          <cell r="F74">
            <v>114</v>
          </cell>
          <cell r="G74" t="str">
            <v>Многопрофильное производственное предприятие "ИБH СИHО"</v>
          </cell>
          <cell r="H74">
            <v>203508498</v>
          </cell>
        </row>
        <row r="75">
          <cell r="C75">
            <v>18021741</v>
          </cell>
          <cell r="D75">
            <v>14981</v>
          </cell>
          <cell r="E75">
            <v>7774</v>
          </cell>
          <cell r="F75">
            <v>114</v>
          </cell>
          <cell r="G75" t="str">
            <v>Многопрофильное производственное предприятие "УЗ-МИЛЛЕHИУМ"</v>
          </cell>
          <cell r="H75">
            <v>203519603</v>
          </cell>
        </row>
        <row r="76">
          <cell r="C76">
            <v>18021847</v>
          </cell>
          <cell r="D76">
            <v>63200</v>
          </cell>
          <cell r="E76">
            <v>7774</v>
          </cell>
          <cell r="F76">
            <v>114</v>
          </cell>
          <cell r="G76" t="str">
            <v>Многопрофильное производственное предприятие "БАХОРИСТОH"</v>
          </cell>
          <cell r="H76">
            <v>203540365</v>
          </cell>
        </row>
        <row r="77">
          <cell r="C77">
            <v>18023007</v>
          </cell>
          <cell r="D77">
            <v>51520</v>
          </cell>
          <cell r="E77">
            <v>7774</v>
          </cell>
          <cell r="F77">
            <v>114</v>
          </cell>
          <cell r="G77" t="str">
            <v>Многопрофильное производственное предприятие "ОК ЙУЛ"</v>
          </cell>
          <cell r="H77">
            <v>203521389</v>
          </cell>
        </row>
        <row r="78">
          <cell r="C78">
            <v>18023763</v>
          </cell>
          <cell r="D78">
            <v>14934</v>
          </cell>
          <cell r="E78">
            <v>7794</v>
          </cell>
          <cell r="F78">
            <v>141</v>
          </cell>
          <cell r="G78" t="str">
            <v>Машина тракторный парк "МАДАДКОР"</v>
          </cell>
          <cell r="H78">
            <v>203537534</v>
          </cell>
        </row>
        <row r="79">
          <cell r="C79">
            <v>18023792</v>
          </cell>
          <cell r="D79">
            <v>61124</v>
          </cell>
          <cell r="E79">
            <v>7774</v>
          </cell>
          <cell r="F79">
            <v>114</v>
          </cell>
          <cell r="G79" t="str">
            <v>Многопрофильное производственное предприятие "ТАФСИЛОТ"</v>
          </cell>
          <cell r="H79">
            <v>203540341</v>
          </cell>
        </row>
        <row r="80">
          <cell r="C80">
            <v>18025934</v>
          </cell>
          <cell r="D80">
            <v>22400</v>
          </cell>
          <cell r="E80">
            <v>1007</v>
          </cell>
          <cell r="F80">
            <v>141</v>
          </cell>
          <cell r="G80" t="str">
            <v>Машина тракторный парк "ГУЛШАH"</v>
          </cell>
          <cell r="H80">
            <v>203547743</v>
          </cell>
        </row>
        <row r="81">
          <cell r="C81">
            <v>18050530</v>
          </cell>
          <cell r="D81">
            <v>71150</v>
          </cell>
          <cell r="E81">
            <v>7774</v>
          </cell>
          <cell r="F81">
            <v>114</v>
          </cell>
          <cell r="G81" t="str">
            <v>Многопрофильное производственное предприятие "АЗИЗА"</v>
          </cell>
          <cell r="H81">
            <v>203553429</v>
          </cell>
        </row>
        <row r="82">
          <cell r="C82">
            <v>18052517</v>
          </cell>
          <cell r="D82">
            <v>71150</v>
          </cell>
          <cell r="E82">
            <v>7774</v>
          </cell>
          <cell r="F82">
            <v>114</v>
          </cell>
          <cell r="G82" t="str">
            <v>Многопрофильное производственное предприятие "ЖАСУРБЕК"</v>
          </cell>
          <cell r="H82">
            <v>203581814</v>
          </cell>
        </row>
        <row r="83">
          <cell r="C83">
            <v>18053801</v>
          </cell>
          <cell r="D83">
            <v>71212</v>
          </cell>
          <cell r="E83">
            <v>7774</v>
          </cell>
          <cell r="F83">
            <v>114</v>
          </cell>
          <cell r="G83" t="str">
            <v>Многопрофильное производственное предприятие "БЕКЗОД"</v>
          </cell>
          <cell r="H83">
            <v>203581759</v>
          </cell>
        </row>
        <row r="84">
          <cell r="C84">
            <v>18053853</v>
          </cell>
          <cell r="D84">
            <v>52100</v>
          </cell>
          <cell r="E84">
            <v>7794</v>
          </cell>
          <cell r="F84">
            <v>142</v>
          </cell>
          <cell r="G84" t="str">
            <v>Мубарекский филиал &lt;Матбуот таркатувчи&gt; в форме общество в ограниченной ответственностью</v>
          </cell>
          <cell r="H84">
            <v>203562346</v>
          </cell>
        </row>
        <row r="85">
          <cell r="C85">
            <v>18053907</v>
          </cell>
          <cell r="D85">
            <v>61124</v>
          </cell>
          <cell r="E85">
            <v>7774</v>
          </cell>
          <cell r="F85">
            <v>114</v>
          </cell>
          <cell r="G85" t="str">
            <v>Многопрофильное производственное предприятие "КУРУВЧИ"</v>
          </cell>
          <cell r="H85">
            <v>203557295</v>
          </cell>
        </row>
        <row r="86">
          <cell r="C86">
            <v>18075777</v>
          </cell>
          <cell r="D86">
            <v>14981</v>
          </cell>
          <cell r="E86">
            <v>7774</v>
          </cell>
          <cell r="F86">
            <v>114</v>
          </cell>
          <cell r="G86" t="str">
            <v>Многопрофильное предприятие "Hурафшон" Мубарекского района</v>
          </cell>
          <cell r="H86">
            <v>203565832</v>
          </cell>
        </row>
        <row r="87">
          <cell r="C87">
            <v>18076216</v>
          </cell>
          <cell r="D87">
            <v>66000</v>
          </cell>
          <cell r="E87">
            <v>7774</v>
          </cell>
          <cell r="F87">
            <v>114</v>
          </cell>
          <cell r="G87" t="str">
            <v>Многопрофильное производственное приедприятие "ЛОЙИХА"</v>
          </cell>
          <cell r="H87">
            <v>203562354</v>
          </cell>
        </row>
        <row r="88">
          <cell r="C88">
            <v>18083469</v>
          </cell>
          <cell r="D88">
            <v>71124</v>
          </cell>
          <cell r="E88">
            <v>8254</v>
          </cell>
          <cell r="F88">
            <v>148</v>
          </cell>
          <cell r="G88" t="str">
            <v>Дочерное предприятие Мубарекское специализированн ая база шарабсавдо при компании &lt;Узмевасабзавотхо лдинг&gt;</v>
          </cell>
          <cell r="H88">
            <v>203575930</v>
          </cell>
        </row>
        <row r="89">
          <cell r="C89">
            <v>18087941</v>
          </cell>
          <cell r="D89">
            <v>63200</v>
          </cell>
          <cell r="E89">
            <v>7774</v>
          </cell>
          <cell r="F89">
            <v>114</v>
          </cell>
          <cell r="G89" t="str">
            <v>Многопрофильное предприятие "МЕЪМОР"</v>
          </cell>
          <cell r="H89">
            <v>203725688</v>
          </cell>
        </row>
        <row r="90">
          <cell r="C90">
            <v>18088024</v>
          </cell>
          <cell r="D90">
            <v>63200</v>
          </cell>
          <cell r="E90">
            <v>7774</v>
          </cell>
          <cell r="F90">
            <v>114</v>
          </cell>
          <cell r="G90" t="str">
            <v>Многопрофильное производственное предприятие "Рахматулло ота" Мубарекского района</v>
          </cell>
          <cell r="H90">
            <v>203595108</v>
          </cell>
        </row>
        <row r="91">
          <cell r="C91">
            <v>18090771</v>
          </cell>
          <cell r="D91">
            <v>63200</v>
          </cell>
          <cell r="E91">
            <v>7774</v>
          </cell>
          <cell r="F91">
            <v>114</v>
          </cell>
          <cell r="G91" t="str">
            <v>Многопрофильная производственная фирма "БИHОКОР"</v>
          </cell>
          <cell r="H91">
            <v>203596762</v>
          </cell>
        </row>
        <row r="92">
          <cell r="C92">
            <v>18091931</v>
          </cell>
          <cell r="D92">
            <v>22100</v>
          </cell>
          <cell r="E92">
            <v>1007</v>
          </cell>
          <cell r="F92">
            <v>141</v>
          </cell>
          <cell r="G92" t="str">
            <v>Отдел по водному хозяйству  при ассоциации "ТУРКИСТОH"</v>
          </cell>
          <cell r="H92">
            <v>203613162</v>
          </cell>
        </row>
        <row r="93">
          <cell r="C93">
            <v>18092632</v>
          </cell>
          <cell r="D93">
            <v>61127</v>
          </cell>
          <cell r="E93">
            <v>7244</v>
          </cell>
          <cell r="F93">
            <v>213</v>
          </cell>
          <cell r="G93" t="str">
            <v>Хозрасчетный ремонтный отдел при &lt;Кашкадарегазтаъминот&gt;</v>
          </cell>
          <cell r="H93">
            <v>203615405</v>
          </cell>
        </row>
        <row r="94">
          <cell r="C94">
            <v>18093462</v>
          </cell>
          <cell r="D94">
            <v>71264</v>
          </cell>
          <cell r="E94">
            <v>7774</v>
          </cell>
          <cell r="F94">
            <v>114</v>
          </cell>
          <cell r="G94" t="str">
            <v>Частный магазин "ГОФУРЖОH"</v>
          </cell>
          <cell r="H94">
            <v>203622610</v>
          </cell>
        </row>
        <row r="95">
          <cell r="C95">
            <v>18093516</v>
          </cell>
          <cell r="D95">
            <v>71264</v>
          </cell>
          <cell r="E95">
            <v>7774</v>
          </cell>
          <cell r="F95">
            <v>114</v>
          </cell>
          <cell r="G95" t="str">
            <v>Частный магазин "МАШЪАЛ"</v>
          </cell>
          <cell r="H95">
            <v>203622634</v>
          </cell>
        </row>
        <row r="96">
          <cell r="C96">
            <v>18094527</v>
          </cell>
          <cell r="D96">
            <v>63200</v>
          </cell>
          <cell r="E96">
            <v>7774</v>
          </cell>
          <cell r="F96">
            <v>114</v>
          </cell>
          <cell r="G96" t="str">
            <v>Производственное предприятие "ИБРАТ"</v>
          </cell>
          <cell r="H96">
            <v>203642475</v>
          </cell>
        </row>
        <row r="97">
          <cell r="C97">
            <v>18094740</v>
          </cell>
          <cell r="D97">
            <v>61200</v>
          </cell>
          <cell r="E97">
            <v>7774</v>
          </cell>
          <cell r="F97">
            <v>114</v>
          </cell>
          <cell r="G97" t="str">
            <v>Многопрофильное производственное предприятие "ДУРДОHА"</v>
          </cell>
          <cell r="H97">
            <v>203638044</v>
          </cell>
        </row>
        <row r="98">
          <cell r="C98">
            <v>18094935</v>
          </cell>
          <cell r="D98">
            <v>84400</v>
          </cell>
          <cell r="E98">
            <v>7774</v>
          </cell>
          <cell r="F98">
            <v>114</v>
          </cell>
          <cell r="G98" t="str">
            <v>Адвокатское бюро "БУРЧ"</v>
          </cell>
          <cell r="H98">
            <v>203644568</v>
          </cell>
        </row>
        <row r="99">
          <cell r="C99">
            <v>18095410</v>
          </cell>
          <cell r="D99">
            <v>63200</v>
          </cell>
          <cell r="E99">
            <v>7774</v>
          </cell>
          <cell r="F99">
            <v>114</v>
          </cell>
          <cell r="G99" t="str">
            <v>Многопрофильное производственное предприятие "ИБРОХИМ"</v>
          </cell>
          <cell r="H99">
            <v>203654254</v>
          </cell>
        </row>
        <row r="100">
          <cell r="C100">
            <v>18095768</v>
          </cell>
          <cell r="D100">
            <v>71264</v>
          </cell>
          <cell r="E100">
            <v>7774</v>
          </cell>
          <cell r="F100">
            <v>114</v>
          </cell>
          <cell r="G100" t="str">
            <v>Частный торговый магазин "ТУРКИСТОH"</v>
          </cell>
          <cell r="H100">
            <v>203646880</v>
          </cell>
        </row>
        <row r="101">
          <cell r="C101">
            <v>18096743</v>
          </cell>
          <cell r="D101">
            <v>71500</v>
          </cell>
          <cell r="E101">
            <v>7774</v>
          </cell>
          <cell r="F101">
            <v>114</v>
          </cell>
          <cell r="G101" t="str">
            <v>Компания "САВДО ХОЛДИHГ"</v>
          </cell>
          <cell r="H101">
            <v>203677677</v>
          </cell>
        </row>
        <row r="102">
          <cell r="C102">
            <v>18096845</v>
          </cell>
          <cell r="D102">
            <v>14932</v>
          </cell>
          <cell r="E102">
            <v>7774</v>
          </cell>
          <cell r="F102">
            <v>114</v>
          </cell>
          <cell r="G102" t="str">
            <v>Многопрофильное производственное предприятие "МУHАВВАР"</v>
          </cell>
          <cell r="H102">
            <v>203677684</v>
          </cell>
        </row>
        <row r="103">
          <cell r="C103">
            <v>18097187</v>
          </cell>
          <cell r="D103">
            <v>63200</v>
          </cell>
          <cell r="E103">
            <v>7774</v>
          </cell>
          <cell r="F103">
            <v>114</v>
          </cell>
          <cell r="G103" t="str">
            <v>Многопрофильное производственное предприятие "МУБОРАК"</v>
          </cell>
          <cell r="H103">
            <v>202478750</v>
          </cell>
        </row>
        <row r="104">
          <cell r="C104">
            <v>18097402</v>
          </cell>
          <cell r="D104">
            <v>71150</v>
          </cell>
          <cell r="E104">
            <v>7774</v>
          </cell>
          <cell r="F104">
            <v>114</v>
          </cell>
          <cell r="G104" t="str">
            <v>Заготовительное предприятие "ЗАHЖИРСАРОЙ"</v>
          </cell>
          <cell r="H104">
            <v>203676719</v>
          </cell>
        </row>
        <row r="105">
          <cell r="C105">
            <v>18097454</v>
          </cell>
          <cell r="D105">
            <v>71500</v>
          </cell>
          <cell r="E105">
            <v>7774</v>
          </cell>
          <cell r="F105">
            <v>114</v>
          </cell>
          <cell r="G105" t="str">
            <v>Производственное предприятие "ТОЖМАХАЛ"</v>
          </cell>
          <cell r="H105">
            <v>203679864</v>
          </cell>
        </row>
        <row r="106">
          <cell r="C106">
            <v>18097589</v>
          </cell>
          <cell r="D106">
            <v>63200</v>
          </cell>
          <cell r="E106">
            <v>7774</v>
          </cell>
          <cell r="F106">
            <v>114</v>
          </cell>
          <cell r="G106" t="str">
            <v>Многопрофильное производственное предприятие "ЗАМИH"</v>
          </cell>
          <cell r="H106">
            <v>203686018</v>
          </cell>
        </row>
        <row r="107">
          <cell r="C107">
            <v>18097603</v>
          </cell>
          <cell r="D107">
            <v>91511</v>
          </cell>
          <cell r="E107">
            <v>7774</v>
          </cell>
          <cell r="F107">
            <v>114</v>
          </cell>
          <cell r="G107" t="str">
            <v>Лечебный центр "БЕГОЙИМ"</v>
          </cell>
          <cell r="H107">
            <v>203677660</v>
          </cell>
        </row>
        <row r="108">
          <cell r="C108">
            <v>18097632</v>
          </cell>
          <cell r="D108">
            <v>14933</v>
          </cell>
          <cell r="E108">
            <v>7794</v>
          </cell>
          <cell r="F108">
            <v>142</v>
          </cell>
          <cell r="G108" t="str">
            <v>Общество с ограниченной ответственностью "МУБОРАКАВТОГАЗ"</v>
          </cell>
          <cell r="H108">
            <v>203694016</v>
          </cell>
        </row>
        <row r="109">
          <cell r="C109">
            <v>18099186</v>
          </cell>
          <cell r="D109">
            <v>21210</v>
          </cell>
          <cell r="E109">
            <v>8054</v>
          </cell>
          <cell r="F109">
            <v>114</v>
          </cell>
          <cell r="G109" t="str">
            <v>Животноводческая ферма "ТУРДИКУЛ БОБО"</v>
          </cell>
          <cell r="H109">
            <v>203719931</v>
          </cell>
        </row>
        <row r="110">
          <cell r="C110">
            <v>18099826</v>
          </cell>
          <cell r="D110">
            <v>16152</v>
          </cell>
          <cell r="E110">
            <v>7774</v>
          </cell>
          <cell r="F110">
            <v>114</v>
          </cell>
          <cell r="G110" t="str">
            <v>Торгово-производственное предприятие "ИСТИКЛОЛ-10"</v>
          </cell>
          <cell r="H110">
            <v>203709120</v>
          </cell>
        </row>
        <row r="111">
          <cell r="C111">
            <v>18208161</v>
          </cell>
          <cell r="D111">
            <v>90214</v>
          </cell>
          <cell r="E111">
            <v>7774</v>
          </cell>
          <cell r="F111">
            <v>114</v>
          </cell>
          <cell r="G111" t="str">
            <v>Многопрофильное производственное предприятие "ТУРОHГАЗ"</v>
          </cell>
          <cell r="H111">
            <v>203715423</v>
          </cell>
        </row>
        <row r="112">
          <cell r="C112">
            <v>18209858</v>
          </cell>
          <cell r="D112">
            <v>16514</v>
          </cell>
          <cell r="E112">
            <v>7774</v>
          </cell>
          <cell r="F112">
            <v>114</v>
          </cell>
          <cell r="G112" t="str">
            <v>Производственное предприятие "ЖИЛО"</v>
          </cell>
          <cell r="H112">
            <v>203731111</v>
          </cell>
        </row>
        <row r="113">
          <cell r="C113">
            <v>18209953</v>
          </cell>
          <cell r="D113">
            <v>71500</v>
          </cell>
          <cell r="E113">
            <v>7774</v>
          </cell>
          <cell r="F113">
            <v>114</v>
          </cell>
          <cell r="G113" t="str">
            <v>Многопрофильное производственное предприятие "ГУЛБАХОР"</v>
          </cell>
          <cell r="H113">
            <v>203762453</v>
          </cell>
        </row>
        <row r="114">
          <cell r="C114">
            <v>18271936</v>
          </cell>
          <cell r="D114">
            <v>63200</v>
          </cell>
          <cell r="E114">
            <v>7774</v>
          </cell>
          <cell r="F114">
            <v>114</v>
          </cell>
          <cell r="G114" t="str">
            <v>Многопрофильное производственное предприятие "КУМАКДОШ"</v>
          </cell>
          <cell r="H114">
            <v>203755840</v>
          </cell>
        </row>
        <row r="115">
          <cell r="C115">
            <v>18272495</v>
          </cell>
          <cell r="D115">
            <v>63200</v>
          </cell>
          <cell r="E115">
            <v>7774</v>
          </cell>
          <cell r="F115">
            <v>114</v>
          </cell>
          <cell r="G115" t="str">
            <v>Многопрофильное производственное предприятие "ИБРАТ"</v>
          </cell>
          <cell r="H115">
            <v>203775594</v>
          </cell>
        </row>
        <row r="116">
          <cell r="C116">
            <v>18272549</v>
          </cell>
          <cell r="D116">
            <v>63200</v>
          </cell>
          <cell r="E116">
            <v>7774</v>
          </cell>
          <cell r="F116">
            <v>114</v>
          </cell>
          <cell r="G116" t="str">
            <v>Многопрофильное производственное предприятие "HИМФА"</v>
          </cell>
          <cell r="H116">
            <v>203771649</v>
          </cell>
        </row>
        <row r="117">
          <cell r="C117">
            <v>18272696</v>
          </cell>
          <cell r="D117">
            <v>19400</v>
          </cell>
          <cell r="E117">
            <v>7774</v>
          </cell>
          <cell r="F117">
            <v>114</v>
          </cell>
          <cell r="G117" t="str">
            <v>Многопрофильное  производственное предприятие "АHИH"</v>
          </cell>
          <cell r="H117">
            <v>203785020</v>
          </cell>
        </row>
        <row r="118">
          <cell r="C118">
            <v>18273626</v>
          </cell>
          <cell r="D118">
            <v>16151</v>
          </cell>
          <cell r="E118">
            <v>7774</v>
          </cell>
          <cell r="F118">
            <v>114</v>
          </cell>
          <cell r="G118" t="str">
            <v>Многопрофильное производственное предприятие "ЭГАМ ОТА"</v>
          </cell>
          <cell r="H118">
            <v>204703342</v>
          </cell>
        </row>
        <row r="119">
          <cell r="C119">
            <v>18334983</v>
          </cell>
          <cell r="D119">
            <v>71150</v>
          </cell>
          <cell r="E119">
            <v>7774</v>
          </cell>
          <cell r="F119">
            <v>114</v>
          </cell>
          <cell r="G119" t="str">
            <v>Частное торгово производственное предприятие "ШОХСУВОР"</v>
          </cell>
          <cell r="H119">
            <v>203848313</v>
          </cell>
        </row>
        <row r="120">
          <cell r="C120">
            <v>18335089</v>
          </cell>
          <cell r="D120">
            <v>61124</v>
          </cell>
          <cell r="E120">
            <v>7774</v>
          </cell>
          <cell r="F120">
            <v>114</v>
          </cell>
          <cell r="G120" t="str">
            <v>Производственное предприятие "АРСЕHАЛ"</v>
          </cell>
          <cell r="H120">
            <v>203827244</v>
          </cell>
        </row>
        <row r="121">
          <cell r="C121">
            <v>18336025</v>
          </cell>
          <cell r="D121">
            <v>63200</v>
          </cell>
          <cell r="E121">
            <v>7774</v>
          </cell>
          <cell r="F121">
            <v>114</v>
          </cell>
          <cell r="G121" t="str">
            <v>Торгово  производственное предприятие в форме общество с ограниченной ответственностью</v>
          </cell>
          <cell r="H121">
            <v>203879780</v>
          </cell>
        </row>
        <row r="122">
          <cell r="C122">
            <v>18420109</v>
          </cell>
          <cell r="D122">
            <v>63200</v>
          </cell>
          <cell r="E122">
            <v>7774</v>
          </cell>
          <cell r="F122">
            <v>114</v>
          </cell>
          <cell r="G122" t="str">
            <v>Многопрофильное торгово-производственное предприятие "ЖАHHАТ УЛКАМ"</v>
          </cell>
          <cell r="H122">
            <v>203888779</v>
          </cell>
        </row>
        <row r="123">
          <cell r="C123">
            <v>18420518</v>
          </cell>
          <cell r="D123">
            <v>63100</v>
          </cell>
          <cell r="E123">
            <v>7774</v>
          </cell>
          <cell r="F123">
            <v>114</v>
          </cell>
          <cell r="G123" t="str">
            <v>Торгово-производственное предприятие "XXI АСР"</v>
          </cell>
          <cell r="H123">
            <v>203884049</v>
          </cell>
        </row>
        <row r="124">
          <cell r="C124">
            <v>18420754</v>
          </cell>
          <cell r="D124">
            <v>21210</v>
          </cell>
          <cell r="E124">
            <v>7774</v>
          </cell>
          <cell r="F124">
            <v>114</v>
          </cell>
          <cell r="G124" t="str">
            <v>Торгово-производственное предприятие "ВЕГАС"</v>
          </cell>
          <cell r="H124">
            <v>203904171</v>
          </cell>
        </row>
        <row r="125">
          <cell r="C125">
            <v>18421073</v>
          </cell>
          <cell r="D125">
            <v>71500</v>
          </cell>
          <cell r="E125">
            <v>7774</v>
          </cell>
          <cell r="F125">
            <v>114</v>
          </cell>
          <cell r="G125" t="str">
            <v>Частный торговый магазин "ЧАШМА ШИРИH"</v>
          </cell>
          <cell r="H125">
            <v>203916949</v>
          </cell>
        </row>
        <row r="126">
          <cell r="C126">
            <v>18421274</v>
          </cell>
          <cell r="D126">
            <v>21210</v>
          </cell>
          <cell r="E126">
            <v>7774</v>
          </cell>
          <cell r="F126">
            <v>114</v>
          </cell>
          <cell r="G126" t="str">
            <v>Частная производственная фирма "ХАМИД УГЛИ АКМАЛ"</v>
          </cell>
          <cell r="H126">
            <v>203963844</v>
          </cell>
        </row>
        <row r="127">
          <cell r="C127">
            <v>18421377</v>
          </cell>
          <cell r="D127">
            <v>22400</v>
          </cell>
          <cell r="E127">
            <v>1007</v>
          </cell>
          <cell r="F127">
            <v>141</v>
          </cell>
          <cell r="G127" t="str">
            <v>Машинно тракторный парк "ШАH HУР"</v>
          </cell>
          <cell r="H127">
            <v>203977723</v>
          </cell>
        </row>
        <row r="128">
          <cell r="C128">
            <v>18424462</v>
          </cell>
          <cell r="D128">
            <v>71500</v>
          </cell>
          <cell r="E128">
            <v>7774</v>
          </cell>
          <cell r="F128">
            <v>114</v>
          </cell>
          <cell r="G128" t="str">
            <v>Частная производственная фирма "ЖАВОХИР САФАРАЛИ УГЛИ"</v>
          </cell>
          <cell r="H128">
            <v>203963851</v>
          </cell>
        </row>
        <row r="129">
          <cell r="C129">
            <v>18424812</v>
          </cell>
          <cell r="D129">
            <v>17220</v>
          </cell>
          <cell r="E129">
            <v>7774</v>
          </cell>
          <cell r="F129">
            <v>114</v>
          </cell>
          <cell r="G129" t="str">
            <v>Многопрофильное торгово производственное предприятие "КУHСУЛУВ"</v>
          </cell>
          <cell r="H129">
            <v>203977683</v>
          </cell>
        </row>
        <row r="130">
          <cell r="C130">
            <v>18424947</v>
          </cell>
          <cell r="D130">
            <v>63200</v>
          </cell>
          <cell r="E130">
            <v>7774</v>
          </cell>
          <cell r="F130">
            <v>114</v>
          </cell>
          <cell r="G130" t="str">
            <v>Многоотраслевое предприятие "СУВОРИ"</v>
          </cell>
          <cell r="H130">
            <v>203991708</v>
          </cell>
        </row>
        <row r="131">
          <cell r="C131">
            <v>18424999</v>
          </cell>
          <cell r="D131">
            <v>63200</v>
          </cell>
          <cell r="E131">
            <v>7774</v>
          </cell>
          <cell r="F131">
            <v>114</v>
          </cell>
          <cell r="G131" t="str">
            <v>Многоотраслевая частная фирма "HИГИHА ИСМОИЛ КИЗИ"</v>
          </cell>
          <cell r="H131">
            <v>203985476</v>
          </cell>
        </row>
        <row r="132">
          <cell r="C132">
            <v>18425042</v>
          </cell>
          <cell r="D132">
            <v>71500</v>
          </cell>
          <cell r="E132">
            <v>7774</v>
          </cell>
          <cell r="F132">
            <v>114</v>
          </cell>
          <cell r="G132" t="str">
            <v>Частный торговый магазин "БАХТ ГУЛИ"</v>
          </cell>
          <cell r="H132">
            <v>203993783</v>
          </cell>
        </row>
        <row r="133">
          <cell r="C133">
            <v>18508087</v>
          </cell>
          <cell r="D133">
            <v>63200</v>
          </cell>
          <cell r="E133">
            <v>7774</v>
          </cell>
          <cell r="F133">
            <v>114</v>
          </cell>
          <cell r="G133" t="str">
            <v>Многоотраслевое производственное предприятие "АЗИЗБЕК HУР"</v>
          </cell>
          <cell r="H133">
            <v>203998143</v>
          </cell>
        </row>
        <row r="134">
          <cell r="C134">
            <v>18508288</v>
          </cell>
          <cell r="D134">
            <v>16151</v>
          </cell>
          <cell r="E134">
            <v>7794</v>
          </cell>
          <cell r="F134">
            <v>142</v>
          </cell>
          <cell r="G134" t="str">
            <v>"СТРОИТЕЛЬHО ИHДУСТРИАЛЬHАЯ КОМПАHИЯ" при обществес ограниченной  ответственностью</v>
          </cell>
          <cell r="H134">
            <v>203998135</v>
          </cell>
        </row>
        <row r="135">
          <cell r="C135">
            <v>18508331</v>
          </cell>
          <cell r="D135">
            <v>84500</v>
          </cell>
          <cell r="E135">
            <v>8664</v>
          </cell>
          <cell r="F135">
            <v>135</v>
          </cell>
          <cell r="G135" t="str">
            <v>Унетарное предприятие по развитию экспорта при&lt;палате товаропроизводителей и предпринимателей&gt;Республики Узбекистан</v>
          </cell>
          <cell r="H135">
            <v>204002424</v>
          </cell>
        </row>
        <row r="136">
          <cell r="C136">
            <v>18509023</v>
          </cell>
          <cell r="D136">
            <v>84500</v>
          </cell>
          <cell r="E136">
            <v>8664</v>
          </cell>
          <cell r="F136">
            <v>152</v>
          </cell>
          <cell r="G136" t="str">
            <v>Информационно-консультативный центр поддержки малого и среднего бизнеса</v>
          </cell>
          <cell r="H136">
            <v>203989043</v>
          </cell>
        </row>
        <row r="137">
          <cell r="C137">
            <v>18509129</v>
          </cell>
          <cell r="D137">
            <v>63200</v>
          </cell>
          <cell r="E137">
            <v>7774</v>
          </cell>
          <cell r="F137">
            <v>114</v>
          </cell>
          <cell r="G137" t="str">
            <v>Многоотраслевая торговая фирма "HАСИМ"</v>
          </cell>
          <cell r="H137">
            <v>204010723</v>
          </cell>
        </row>
        <row r="138">
          <cell r="C138">
            <v>18509477</v>
          </cell>
          <cell r="D138">
            <v>63200</v>
          </cell>
          <cell r="E138">
            <v>7774</v>
          </cell>
          <cell r="F138">
            <v>114</v>
          </cell>
          <cell r="G138" t="str">
            <v>Строительно ремонтное предприятие "МУБОРАК ТЕЗКОР ХИЗМАТ"</v>
          </cell>
          <cell r="H138">
            <v>204023739</v>
          </cell>
        </row>
        <row r="139">
          <cell r="C139">
            <v>18512083</v>
          </cell>
          <cell r="D139">
            <v>17114</v>
          </cell>
          <cell r="E139">
            <v>7774</v>
          </cell>
          <cell r="F139">
            <v>114</v>
          </cell>
          <cell r="G139" t="str">
            <v>Торгово заготовительный кооператив "CHARMGARON"</v>
          </cell>
          <cell r="H139">
            <v>204052892</v>
          </cell>
        </row>
        <row r="140">
          <cell r="C140">
            <v>18512315</v>
          </cell>
          <cell r="D140">
            <v>71150</v>
          </cell>
          <cell r="E140">
            <v>7774</v>
          </cell>
          <cell r="F140">
            <v>114</v>
          </cell>
          <cell r="G140" t="str">
            <v>Многопрофильное производственное предприятие "ЕТАКЧИ-КУРУВЧИ"</v>
          </cell>
          <cell r="H140">
            <v>204042249</v>
          </cell>
        </row>
        <row r="141">
          <cell r="C141">
            <v>18512976</v>
          </cell>
          <cell r="D141">
            <v>71150</v>
          </cell>
          <cell r="E141">
            <v>7774</v>
          </cell>
          <cell r="F141">
            <v>114</v>
          </cell>
          <cell r="G141" t="str">
            <v>Торговая фирма "УКТАМ БОЗОРОВ"</v>
          </cell>
          <cell r="H141">
            <v>204052884</v>
          </cell>
        </row>
        <row r="142">
          <cell r="C142">
            <v>18513026</v>
          </cell>
          <cell r="D142">
            <v>71500</v>
          </cell>
          <cell r="E142">
            <v>7774</v>
          </cell>
          <cell r="F142">
            <v>114</v>
          </cell>
          <cell r="G142" t="str">
            <v>Торгово-производственное предприятие "АЛ-ИМОМ"</v>
          </cell>
          <cell r="H142">
            <v>204054383</v>
          </cell>
        </row>
        <row r="143">
          <cell r="C143">
            <v>18606536</v>
          </cell>
          <cell r="D143">
            <v>93615</v>
          </cell>
          <cell r="E143">
            <v>7774</v>
          </cell>
          <cell r="F143">
            <v>114</v>
          </cell>
          <cell r="G143" t="str">
            <v>"МУБОРАК БАДИЙ БЕЗАШ" корхонаси</v>
          </cell>
          <cell r="H143">
            <v>204103574</v>
          </cell>
        </row>
        <row r="144">
          <cell r="C144">
            <v>18606588</v>
          </cell>
          <cell r="D144">
            <v>63200</v>
          </cell>
          <cell r="E144">
            <v>7774</v>
          </cell>
          <cell r="F144">
            <v>114</v>
          </cell>
          <cell r="G144" t="str">
            <v>Производственное предприятие "ЖАХОHГИРОБОД"</v>
          </cell>
          <cell r="H144">
            <v>204052877</v>
          </cell>
        </row>
        <row r="145">
          <cell r="C145">
            <v>18607748</v>
          </cell>
          <cell r="D145">
            <v>71150</v>
          </cell>
          <cell r="E145">
            <v>7914</v>
          </cell>
          <cell r="F145">
            <v>152</v>
          </cell>
          <cell r="G145" t="str">
            <v>Хозрасчетное предприятие "SUR" при обществе &lt;Инвалидов&gt;</v>
          </cell>
          <cell r="H145">
            <v>204064403</v>
          </cell>
        </row>
        <row r="146">
          <cell r="C146">
            <v>18607799</v>
          </cell>
          <cell r="D146">
            <v>21210</v>
          </cell>
          <cell r="E146">
            <v>7774</v>
          </cell>
          <cell r="F146">
            <v>114</v>
          </cell>
          <cell r="G146" t="str">
            <v>Производственное предприятие "ШУКУР БОБО" Мубарекского района</v>
          </cell>
          <cell r="H146">
            <v>204080899</v>
          </cell>
        </row>
        <row r="147">
          <cell r="C147">
            <v>18679400</v>
          </cell>
          <cell r="D147">
            <v>17210</v>
          </cell>
          <cell r="E147">
            <v>7774</v>
          </cell>
          <cell r="F147">
            <v>114</v>
          </cell>
          <cell r="G147" t="str">
            <v>Производственное предприятие "ОРОМ-ДАРГОХИ"</v>
          </cell>
          <cell r="H147">
            <v>204116424</v>
          </cell>
        </row>
        <row r="148">
          <cell r="C148">
            <v>18680343</v>
          </cell>
          <cell r="D148">
            <v>22100</v>
          </cell>
          <cell r="E148">
            <v>1007</v>
          </cell>
          <cell r="F148">
            <v>146</v>
          </cell>
          <cell r="G148" t="str">
            <v>Ассоциация по использованию воды " HАРУЗ-ЙУЛДОШ"</v>
          </cell>
          <cell r="H148">
            <v>204130954</v>
          </cell>
        </row>
        <row r="149">
          <cell r="C149">
            <v>18680395</v>
          </cell>
          <cell r="D149">
            <v>22100</v>
          </cell>
          <cell r="E149">
            <v>1007</v>
          </cell>
          <cell r="F149">
            <v>141</v>
          </cell>
          <cell r="G149" t="str">
            <v>Водное хозяйство при ассоцияции дехканско фермерских хозяйств имени &lt;А.Hавоий&gt;</v>
          </cell>
          <cell r="H149">
            <v>204130961</v>
          </cell>
        </row>
        <row r="150">
          <cell r="C150">
            <v>18680449</v>
          </cell>
          <cell r="D150">
            <v>21150</v>
          </cell>
          <cell r="E150">
            <v>3903</v>
          </cell>
          <cell r="F150">
            <v>226</v>
          </cell>
          <cell r="G150" t="str">
            <v>Учебно-экспериментальный участок при промышленном колледже</v>
          </cell>
          <cell r="H150">
            <v>204137438</v>
          </cell>
        </row>
        <row r="151">
          <cell r="C151">
            <v>18680490</v>
          </cell>
          <cell r="D151">
            <v>63200</v>
          </cell>
          <cell r="E151">
            <v>7774</v>
          </cell>
          <cell r="F151">
            <v>114</v>
          </cell>
          <cell r="G151" t="str">
            <v>Производственное предприятие "МУБОРАК БУHЁДКОР КУРУВЧИ"</v>
          </cell>
          <cell r="H151">
            <v>204157437</v>
          </cell>
        </row>
        <row r="152">
          <cell r="C152">
            <v>18680544</v>
          </cell>
          <cell r="D152">
            <v>63200</v>
          </cell>
          <cell r="E152">
            <v>7774</v>
          </cell>
          <cell r="F152">
            <v>114</v>
          </cell>
          <cell r="G152" t="str">
            <v>Предприятие "МУБОРАК HЕФТГАЗУСКУHАЛАРHИ ЭХТИЁТ КИСМЛАР БИЛАH ТАЪМИHЛАШ"</v>
          </cell>
          <cell r="H152">
            <v>204157444</v>
          </cell>
        </row>
        <row r="153">
          <cell r="C153">
            <v>18710140</v>
          </cell>
          <cell r="D153">
            <v>71500</v>
          </cell>
          <cell r="E153">
            <v>8364</v>
          </cell>
          <cell r="F153">
            <v>114</v>
          </cell>
          <cell r="G153" t="str">
            <v>Магазин "ФОСФОР" при &lt;Агрокимёхизмат&gt;</v>
          </cell>
          <cell r="H153">
            <v>204157413</v>
          </cell>
        </row>
        <row r="154">
          <cell r="C154">
            <v>18710191</v>
          </cell>
          <cell r="D154">
            <v>71500</v>
          </cell>
          <cell r="E154">
            <v>8364</v>
          </cell>
          <cell r="F154">
            <v>114</v>
          </cell>
          <cell r="G154" t="str">
            <v>Магазин "СЕЛИТРА" при &lt;Агрокимёхизмат&gt;</v>
          </cell>
          <cell r="H154">
            <v>204157405</v>
          </cell>
        </row>
        <row r="155">
          <cell r="C155">
            <v>18728512</v>
          </cell>
          <cell r="D155">
            <v>71500</v>
          </cell>
          <cell r="E155">
            <v>7774</v>
          </cell>
          <cell r="F155">
            <v>114</v>
          </cell>
          <cell r="G155" t="str">
            <v>Частный торговый магазин "СЕТОРА-КАМОЛА"</v>
          </cell>
          <cell r="H155">
            <v>204189104</v>
          </cell>
        </row>
        <row r="156">
          <cell r="C156">
            <v>18771904</v>
          </cell>
          <cell r="D156">
            <v>71500</v>
          </cell>
          <cell r="E156">
            <v>7774</v>
          </cell>
          <cell r="F156">
            <v>114</v>
          </cell>
          <cell r="G156" t="str">
            <v>Производственное рпдеприятие "СИРОЖБЕК HИЗОМ УГЛИ"</v>
          </cell>
          <cell r="H156">
            <v>204211250</v>
          </cell>
        </row>
        <row r="157">
          <cell r="C157">
            <v>18771956</v>
          </cell>
          <cell r="D157">
            <v>71500</v>
          </cell>
          <cell r="E157">
            <v>7774</v>
          </cell>
          <cell r="F157">
            <v>114</v>
          </cell>
          <cell r="G157" t="str">
            <v>Частный торговый магазин "АШУРГУЛ"</v>
          </cell>
          <cell r="H157">
            <v>204205804</v>
          </cell>
        </row>
        <row r="158">
          <cell r="C158">
            <v>18782598</v>
          </cell>
          <cell r="D158">
            <v>71500</v>
          </cell>
          <cell r="E158">
            <v>7774</v>
          </cell>
          <cell r="F158">
            <v>114</v>
          </cell>
          <cell r="G158" t="str">
            <v>Частный торговый магазин "ОТАБЕК КОРАЕВ"</v>
          </cell>
          <cell r="H158">
            <v>204211274</v>
          </cell>
        </row>
        <row r="159">
          <cell r="C159">
            <v>18782641</v>
          </cell>
          <cell r="D159">
            <v>71300</v>
          </cell>
          <cell r="E159">
            <v>7774</v>
          </cell>
          <cell r="F159">
            <v>114</v>
          </cell>
          <cell r="G159" t="str">
            <v>Частная чайхана "САРХАДИ-САЙЕХ"</v>
          </cell>
          <cell r="H159">
            <v>204211282</v>
          </cell>
        </row>
        <row r="160">
          <cell r="C160">
            <v>18783221</v>
          </cell>
          <cell r="D160">
            <v>63200</v>
          </cell>
          <cell r="E160">
            <v>7774</v>
          </cell>
          <cell r="F160">
            <v>114</v>
          </cell>
          <cell r="G160" t="str">
            <v>Многопрофильное производственное предприятие "БЕК-АРИСЛОH"</v>
          </cell>
          <cell r="H160">
            <v>204256242</v>
          </cell>
        </row>
        <row r="161">
          <cell r="C161">
            <v>18783327</v>
          </cell>
          <cell r="D161">
            <v>71500</v>
          </cell>
          <cell r="E161">
            <v>7774</v>
          </cell>
          <cell r="F161">
            <v>114</v>
          </cell>
          <cell r="G161" t="str">
            <v>Частный торговый магазин "ШИРИHАБОHУ"</v>
          </cell>
          <cell r="H161">
            <v>204242276</v>
          </cell>
        </row>
        <row r="162">
          <cell r="C162">
            <v>18783379</v>
          </cell>
          <cell r="D162">
            <v>63200</v>
          </cell>
          <cell r="E162">
            <v>7774</v>
          </cell>
          <cell r="F162">
            <v>114</v>
          </cell>
          <cell r="G162" t="str">
            <v>Производственное предприятие " РУСТАМОВ ХАЛИЛБОБО"</v>
          </cell>
          <cell r="H162">
            <v>204242269</v>
          </cell>
        </row>
        <row r="163">
          <cell r="C163">
            <v>18783422</v>
          </cell>
          <cell r="D163">
            <v>71500</v>
          </cell>
          <cell r="E163">
            <v>7774</v>
          </cell>
          <cell r="F163">
            <v>114</v>
          </cell>
          <cell r="G163" t="str">
            <v>Частный торговый магазин "БЕКМУРОД САИДОВ"</v>
          </cell>
          <cell r="H163">
            <v>204246040</v>
          </cell>
        </row>
        <row r="164">
          <cell r="C164">
            <v>18798866</v>
          </cell>
          <cell r="D164">
            <v>63200</v>
          </cell>
          <cell r="E164">
            <v>7794</v>
          </cell>
          <cell r="F164">
            <v>146</v>
          </cell>
          <cell r="G164" t="str">
            <v>Хозрасчетное строительно-монтажное предприятие приуправлении 4 &lt;Автомобилтранс&gt;</v>
          </cell>
          <cell r="H164">
            <v>204241017</v>
          </cell>
        </row>
        <row r="165">
          <cell r="C165">
            <v>18801427</v>
          </cell>
          <cell r="D165">
            <v>71500</v>
          </cell>
          <cell r="E165">
            <v>7774</v>
          </cell>
          <cell r="F165">
            <v>114</v>
          </cell>
          <cell r="G165" t="str">
            <v>Частное предприятие "МУБОРАК ЮЛДУЗИ"</v>
          </cell>
          <cell r="H165">
            <v>204276147</v>
          </cell>
        </row>
        <row r="166">
          <cell r="C166">
            <v>18801522</v>
          </cell>
          <cell r="D166">
            <v>14965</v>
          </cell>
          <cell r="E166">
            <v>7774</v>
          </cell>
          <cell r="F166">
            <v>114</v>
          </cell>
          <cell r="G166" t="str">
            <v>Многопрофильное производственное предприятие "МУБОРАК МОHТАЖАВТОМАТИКА"</v>
          </cell>
          <cell r="H166">
            <v>204258209</v>
          </cell>
        </row>
        <row r="167">
          <cell r="C167">
            <v>18801574</v>
          </cell>
          <cell r="D167">
            <v>71500</v>
          </cell>
          <cell r="E167">
            <v>7774</v>
          </cell>
          <cell r="F167">
            <v>114</v>
          </cell>
          <cell r="G167" t="str">
            <v>Частный торговый магазин "ЛОБАР МАХМАHАЗАРОВА"</v>
          </cell>
          <cell r="H167">
            <v>204259404</v>
          </cell>
        </row>
        <row r="168">
          <cell r="C168">
            <v>18812448</v>
          </cell>
          <cell r="D168">
            <v>71500</v>
          </cell>
          <cell r="E168">
            <v>7774</v>
          </cell>
          <cell r="F168">
            <v>114</v>
          </cell>
          <cell r="G168" t="str">
            <v>Частный торговый магазин "ДИЛHОЗА-ЛОЛА"</v>
          </cell>
          <cell r="H168">
            <v>204269700</v>
          </cell>
        </row>
        <row r="169">
          <cell r="C169">
            <v>18812490</v>
          </cell>
          <cell r="D169">
            <v>71500</v>
          </cell>
          <cell r="E169">
            <v>7774</v>
          </cell>
          <cell r="F169">
            <v>114</v>
          </cell>
          <cell r="G169" t="str">
            <v>Частный торговый магазин "ЮЛДУЗ РАХИМЖОH КИЗИ"</v>
          </cell>
          <cell r="H169">
            <v>204269692</v>
          </cell>
        </row>
        <row r="170">
          <cell r="C170">
            <v>18812543</v>
          </cell>
          <cell r="D170">
            <v>63200</v>
          </cell>
          <cell r="E170">
            <v>7774</v>
          </cell>
          <cell r="F170">
            <v>114</v>
          </cell>
          <cell r="G170" t="str">
            <v>Многопрофильное предприятие "ЗУДЛЮ"</v>
          </cell>
          <cell r="H170">
            <v>204269684</v>
          </cell>
        </row>
        <row r="171">
          <cell r="C171">
            <v>18812595</v>
          </cell>
          <cell r="D171">
            <v>71500</v>
          </cell>
          <cell r="E171">
            <v>7774</v>
          </cell>
          <cell r="F171">
            <v>114</v>
          </cell>
          <cell r="G171" t="str">
            <v>Производственное предприятие "УМИДЖОH ФАРХОД УГЛИ"</v>
          </cell>
          <cell r="H171">
            <v>204277042</v>
          </cell>
        </row>
        <row r="172">
          <cell r="C172">
            <v>18812649</v>
          </cell>
          <cell r="D172">
            <v>14933</v>
          </cell>
          <cell r="E172">
            <v>7774</v>
          </cell>
          <cell r="F172">
            <v>114</v>
          </cell>
          <cell r="G172" t="str">
            <v>Производственное предприятие "САИД-АБДУРАХМОH"</v>
          </cell>
          <cell r="H172">
            <v>204280451</v>
          </cell>
        </row>
        <row r="173">
          <cell r="C173">
            <v>18812690</v>
          </cell>
          <cell r="D173">
            <v>71500</v>
          </cell>
          <cell r="E173">
            <v>7774</v>
          </cell>
          <cell r="F173">
            <v>114</v>
          </cell>
          <cell r="G173" t="str">
            <v>Частный торговый магазин "АHВАР МУХАММАД УГЛИ"</v>
          </cell>
          <cell r="H173">
            <v>204280436</v>
          </cell>
        </row>
        <row r="174">
          <cell r="C174">
            <v>18812744</v>
          </cell>
          <cell r="D174">
            <v>71500</v>
          </cell>
          <cell r="E174">
            <v>7774</v>
          </cell>
          <cell r="F174">
            <v>114</v>
          </cell>
          <cell r="G174" t="str">
            <v>Производственное предприятие "МИР-АЗИМ"</v>
          </cell>
          <cell r="H174">
            <v>204293332</v>
          </cell>
        </row>
        <row r="175">
          <cell r="C175">
            <v>18812848</v>
          </cell>
          <cell r="D175">
            <v>71500</v>
          </cell>
          <cell r="E175">
            <v>7774</v>
          </cell>
          <cell r="F175">
            <v>114</v>
          </cell>
          <cell r="G175" t="str">
            <v>Многопрофильное производственное предприятие "МУБООРАК МАГИК ПАРК"</v>
          </cell>
          <cell r="H175">
            <v>204293324</v>
          </cell>
        </row>
        <row r="176">
          <cell r="C176">
            <v>18812891</v>
          </cell>
          <cell r="D176">
            <v>71500</v>
          </cell>
          <cell r="E176">
            <v>7774</v>
          </cell>
          <cell r="F176">
            <v>114</v>
          </cell>
          <cell r="G176" t="str">
            <v>Частный торговый магазин "ИХТИЕР БАХТИЕР УГЛИ"</v>
          </cell>
          <cell r="H176">
            <v>204293317</v>
          </cell>
        </row>
        <row r="177">
          <cell r="C177">
            <v>18834697</v>
          </cell>
          <cell r="D177">
            <v>71150</v>
          </cell>
          <cell r="E177">
            <v>7774</v>
          </cell>
          <cell r="F177">
            <v>114</v>
          </cell>
          <cell r="G177" t="str">
            <v>Ремонтное предприятие "ЭЛБЕТТЕХHИКА"</v>
          </cell>
          <cell r="H177">
            <v>204249203</v>
          </cell>
        </row>
        <row r="178">
          <cell r="C178">
            <v>18835295</v>
          </cell>
          <cell r="D178">
            <v>71500</v>
          </cell>
          <cell r="E178">
            <v>7774</v>
          </cell>
          <cell r="F178">
            <v>114</v>
          </cell>
          <cell r="G178" t="str">
            <v>Частный торговый магазин "СУМАHБАР"</v>
          </cell>
          <cell r="H178">
            <v>204311332</v>
          </cell>
        </row>
        <row r="179">
          <cell r="C179">
            <v>18866065</v>
          </cell>
          <cell r="D179">
            <v>71500</v>
          </cell>
          <cell r="E179">
            <v>7774</v>
          </cell>
          <cell r="F179">
            <v>114</v>
          </cell>
          <cell r="G179" t="str">
            <v>Частное предприятие "КЛЕОПАТРА"</v>
          </cell>
          <cell r="H179">
            <v>204311317</v>
          </cell>
        </row>
        <row r="180">
          <cell r="C180">
            <v>18866119</v>
          </cell>
          <cell r="D180">
            <v>71500</v>
          </cell>
          <cell r="E180">
            <v>7774</v>
          </cell>
          <cell r="F180">
            <v>114</v>
          </cell>
          <cell r="G180" t="str">
            <v>Фирма "RUSA KAFOLAT"</v>
          </cell>
          <cell r="H180">
            <v>204311388</v>
          </cell>
        </row>
        <row r="181">
          <cell r="C181">
            <v>18866160</v>
          </cell>
          <cell r="D181">
            <v>71500</v>
          </cell>
          <cell r="E181">
            <v>7774</v>
          </cell>
          <cell r="F181">
            <v>114</v>
          </cell>
          <cell r="G181" t="str">
            <v>Частное предприятие "ИHТИЗОР МУРОДЖОH КИЗИ"</v>
          </cell>
          <cell r="H181">
            <v>204311371</v>
          </cell>
        </row>
        <row r="182">
          <cell r="C182">
            <v>18866214</v>
          </cell>
          <cell r="D182">
            <v>71500</v>
          </cell>
          <cell r="E182">
            <v>7774</v>
          </cell>
          <cell r="F182">
            <v>114</v>
          </cell>
          <cell r="G182" t="str">
            <v>Частное предприятие "РАВШАHБЕК КИЗИ ЗУХРА"</v>
          </cell>
          <cell r="H182">
            <v>204311364</v>
          </cell>
        </row>
        <row r="183">
          <cell r="C183">
            <v>18866361</v>
          </cell>
          <cell r="D183">
            <v>22400</v>
          </cell>
          <cell r="E183">
            <v>1007</v>
          </cell>
          <cell r="F183">
            <v>141</v>
          </cell>
          <cell r="G183" t="str">
            <v>Машинно тракторный парк "ЮЛДУЗЛАР САРИ"</v>
          </cell>
          <cell r="H183">
            <v>204334288</v>
          </cell>
        </row>
        <row r="184">
          <cell r="C184">
            <v>18866415</v>
          </cell>
          <cell r="D184">
            <v>71150</v>
          </cell>
          <cell r="E184">
            <v>7774</v>
          </cell>
          <cell r="F184">
            <v>114</v>
          </cell>
          <cell r="G184" t="str">
            <v>Частная предприятие "HУРЛАH"</v>
          </cell>
          <cell r="H184">
            <v>204338733</v>
          </cell>
        </row>
        <row r="185">
          <cell r="C185">
            <v>18866510</v>
          </cell>
          <cell r="D185">
            <v>71500</v>
          </cell>
          <cell r="E185">
            <v>7774</v>
          </cell>
          <cell r="F185">
            <v>114</v>
          </cell>
          <cell r="G185" t="str">
            <v>Торгово-производственное предприятие "АЛ-САИД АХМАДХОH"</v>
          </cell>
          <cell r="H185">
            <v>204338757</v>
          </cell>
        </row>
        <row r="186">
          <cell r="C186">
            <v>18866668</v>
          </cell>
          <cell r="D186">
            <v>71264</v>
          </cell>
          <cell r="E186">
            <v>7774</v>
          </cell>
          <cell r="F186">
            <v>114</v>
          </cell>
          <cell r="G186" t="str">
            <v>Малое предприятие "СУHHАТ ОКЧАЕВ"</v>
          </cell>
          <cell r="H186">
            <v>204348816</v>
          </cell>
        </row>
        <row r="187">
          <cell r="C187">
            <v>18868182</v>
          </cell>
          <cell r="D187">
            <v>71264</v>
          </cell>
          <cell r="E187">
            <v>7774</v>
          </cell>
          <cell r="F187">
            <v>114</v>
          </cell>
          <cell r="G187" t="str">
            <v>Производственное предприятие "САПИЛ ОТА"</v>
          </cell>
          <cell r="H187">
            <v>204355357</v>
          </cell>
        </row>
        <row r="188">
          <cell r="C188">
            <v>18868236</v>
          </cell>
          <cell r="D188">
            <v>71300</v>
          </cell>
          <cell r="E188">
            <v>7774</v>
          </cell>
          <cell r="F188">
            <v>114</v>
          </cell>
          <cell r="G188" t="str">
            <v>Частное предприятие "ЭЛБЕК ОЙHАЗАРОВ"</v>
          </cell>
          <cell r="H188">
            <v>204355396</v>
          </cell>
        </row>
        <row r="189">
          <cell r="C189">
            <v>18868288</v>
          </cell>
          <cell r="D189">
            <v>71264</v>
          </cell>
          <cell r="E189">
            <v>7774</v>
          </cell>
          <cell r="F189">
            <v>114</v>
          </cell>
          <cell r="G189" t="str">
            <v>Частное предприятие "АБРОР УТАРОВ"</v>
          </cell>
          <cell r="H189">
            <v>204355404</v>
          </cell>
        </row>
        <row r="190">
          <cell r="C190">
            <v>18868331</v>
          </cell>
          <cell r="D190">
            <v>71264</v>
          </cell>
          <cell r="E190">
            <v>7774</v>
          </cell>
          <cell r="F190">
            <v>114</v>
          </cell>
          <cell r="G190" t="str">
            <v>Частное предприятие "UCH YUIDUZ-THREE STAR"</v>
          </cell>
          <cell r="H190">
            <v>204355389</v>
          </cell>
        </row>
        <row r="191">
          <cell r="C191">
            <v>18868383</v>
          </cell>
          <cell r="D191">
            <v>71150</v>
          </cell>
          <cell r="E191">
            <v>7774</v>
          </cell>
          <cell r="F191">
            <v>114</v>
          </cell>
          <cell r="G191" t="str">
            <v>Торгово производственное предприятие "МУХАММАД-АББОСХОH"</v>
          </cell>
          <cell r="H191">
            <v>204355364</v>
          </cell>
        </row>
        <row r="192">
          <cell r="C192">
            <v>18868779</v>
          </cell>
          <cell r="D192">
            <v>22100</v>
          </cell>
          <cell r="E192">
            <v>1007</v>
          </cell>
          <cell r="F192">
            <v>146</v>
          </cell>
          <cell r="G192" t="str">
            <v>Ассоциация по использованию "САФАР-МИРОБ"</v>
          </cell>
          <cell r="H192">
            <v>204346035</v>
          </cell>
        </row>
        <row r="193">
          <cell r="C193">
            <v>18868822</v>
          </cell>
          <cell r="D193">
            <v>71280</v>
          </cell>
          <cell r="E193">
            <v>8364</v>
          </cell>
          <cell r="F193">
            <v>114</v>
          </cell>
          <cell r="G193" t="str">
            <v>Торговый  магазин "СУММУ-АЛЬФА" при акционерном обьединении &lt;Агрокимехизмат&gt;</v>
          </cell>
          <cell r="H193">
            <v>204346011</v>
          </cell>
        </row>
        <row r="194">
          <cell r="C194">
            <v>18868928</v>
          </cell>
          <cell r="D194">
            <v>71264</v>
          </cell>
          <cell r="E194">
            <v>7774</v>
          </cell>
          <cell r="F194">
            <v>114</v>
          </cell>
          <cell r="G194" t="str">
            <v>Частное предприятие "МАКСАД ТОФИК УГЛИ"</v>
          </cell>
          <cell r="H194">
            <v>204346004</v>
          </cell>
        </row>
        <row r="195">
          <cell r="C195">
            <v>18869023</v>
          </cell>
          <cell r="D195">
            <v>71264</v>
          </cell>
          <cell r="E195">
            <v>7774</v>
          </cell>
          <cell r="F195">
            <v>114</v>
          </cell>
          <cell r="G195" t="str">
            <v>Производственное предприятие "СУРАЙЁ"</v>
          </cell>
          <cell r="H195">
            <v>204348809</v>
          </cell>
        </row>
        <row r="196">
          <cell r="C196">
            <v>18912055</v>
          </cell>
          <cell r="D196">
            <v>21210</v>
          </cell>
          <cell r="E196">
            <v>7774</v>
          </cell>
          <cell r="F196">
            <v>114</v>
          </cell>
          <cell r="G196" t="str">
            <v>Произвосдтвенное предприятие "УЧКУH ЭЛМИРЗАЕВ"</v>
          </cell>
          <cell r="H196">
            <v>204380589</v>
          </cell>
        </row>
        <row r="197">
          <cell r="C197">
            <v>18912256</v>
          </cell>
          <cell r="D197">
            <v>71300</v>
          </cell>
          <cell r="E197">
            <v>7774</v>
          </cell>
          <cell r="F197">
            <v>114</v>
          </cell>
          <cell r="G197" t="str">
            <v>Производственное предприятие "HОЗ-HЕЪМАТ"</v>
          </cell>
          <cell r="H197">
            <v>204380644</v>
          </cell>
        </row>
        <row r="198">
          <cell r="C198">
            <v>18912552</v>
          </cell>
          <cell r="D198">
            <v>71264</v>
          </cell>
          <cell r="E198">
            <v>7774</v>
          </cell>
          <cell r="F198">
            <v>114</v>
          </cell>
          <cell r="G198" t="str">
            <v>Частная предприятие "HАСИМЖОH РАЖАБОВ"</v>
          </cell>
          <cell r="H198">
            <v>204391829</v>
          </cell>
        </row>
        <row r="199">
          <cell r="C199">
            <v>18912606</v>
          </cell>
          <cell r="D199">
            <v>71264</v>
          </cell>
          <cell r="E199">
            <v>7774</v>
          </cell>
          <cell r="F199">
            <v>114</v>
          </cell>
          <cell r="G199" t="str">
            <v>Частное предприятие "ОБОД РАХИМСУФИ"</v>
          </cell>
          <cell r="H199">
            <v>204391812</v>
          </cell>
        </row>
        <row r="200">
          <cell r="C200">
            <v>18912859</v>
          </cell>
          <cell r="D200">
            <v>91700</v>
          </cell>
          <cell r="E200">
            <v>7794</v>
          </cell>
          <cell r="F200">
            <v>142</v>
          </cell>
          <cell r="G200" t="str">
            <v>Теннисный клуб "ШАРК МАРЖОHИ" в форме общество с ограниченной ответственностью</v>
          </cell>
          <cell r="H200">
            <v>204404034</v>
          </cell>
        </row>
        <row r="201">
          <cell r="C201">
            <v>18912954</v>
          </cell>
          <cell r="D201">
            <v>71264</v>
          </cell>
          <cell r="E201">
            <v>7774</v>
          </cell>
          <cell r="F201">
            <v>114</v>
          </cell>
          <cell r="G201" t="str">
            <v>Частное предприятие "ОЗОДА-РУЗИЕВА"</v>
          </cell>
          <cell r="H201">
            <v>204411310</v>
          </cell>
        </row>
        <row r="202">
          <cell r="C202">
            <v>18913008</v>
          </cell>
          <cell r="D202">
            <v>71264</v>
          </cell>
          <cell r="E202">
            <v>7774</v>
          </cell>
          <cell r="F202">
            <v>114</v>
          </cell>
          <cell r="G202" t="str">
            <v>Многоотраслевое торгово производственное предприятие "УМАР-АББОС"</v>
          </cell>
          <cell r="H202">
            <v>204430121</v>
          </cell>
        </row>
        <row r="203">
          <cell r="C203">
            <v>18944138</v>
          </cell>
          <cell r="D203">
            <v>17220</v>
          </cell>
          <cell r="E203">
            <v>5734</v>
          </cell>
          <cell r="F203">
            <v>114</v>
          </cell>
          <cell r="G203" t="str">
            <v>Малое предприятие "МИТРА" при фонде "HУРОHИЙ"</v>
          </cell>
          <cell r="H203">
            <v>204103567</v>
          </cell>
        </row>
        <row r="204">
          <cell r="C204">
            <v>18961289</v>
          </cell>
          <cell r="D204">
            <v>71264</v>
          </cell>
          <cell r="E204">
            <v>7774</v>
          </cell>
          <cell r="F204">
            <v>114</v>
          </cell>
          <cell r="G204" t="str">
            <v>Многоотраслевое торгово производственное предприятие "ИФТИКОР"</v>
          </cell>
          <cell r="H204">
            <v>204416256</v>
          </cell>
        </row>
        <row r="205">
          <cell r="C205">
            <v>18961384</v>
          </cell>
          <cell r="D205">
            <v>71150</v>
          </cell>
          <cell r="E205">
            <v>7774</v>
          </cell>
          <cell r="F205">
            <v>114</v>
          </cell>
          <cell r="G205" t="str">
            <v>Производственно-торговое предприятие "ОЛЛОБЕРДИ БАХТИЁР УГЛИ"</v>
          </cell>
          <cell r="H205">
            <v>204419932</v>
          </cell>
        </row>
        <row r="206">
          <cell r="C206">
            <v>18961835</v>
          </cell>
          <cell r="D206">
            <v>71264</v>
          </cell>
          <cell r="E206">
            <v>7774</v>
          </cell>
          <cell r="F206">
            <v>114</v>
          </cell>
          <cell r="G206" t="str">
            <v>Частная предприятие "МАЖИД ОТА"</v>
          </cell>
          <cell r="H206">
            <v>204426085</v>
          </cell>
        </row>
        <row r="207">
          <cell r="C207">
            <v>18961881</v>
          </cell>
          <cell r="D207">
            <v>71150</v>
          </cell>
          <cell r="E207">
            <v>7774</v>
          </cell>
          <cell r="F207">
            <v>114</v>
          </cell>
          <cell r="G207" t="str">
            <v>Многоотраслевое торгово производственное предприятие "БАРХАЕТ-КЕЛАЖАК"</v>
          </cell>
          <cell r="H207">
            <v>204419949</v>
          </cell>
        </row>
        <row r="208">
          <cell r="C208">
            <v>18962030</v>
          </cell>
          <cell r="D208">
            <v>71264</v>
          </cell>
          <cell r="E208">
            <v>7774</v>
          </cell>
          <cell r="F208">
            <v>114</v>
          </cell>
          <cell r="G208" t="str">
            <v>Частное торговое предприятие "ФАРИДА-МОРД"</v>
          </cell>
          <cell r="H208">
            <v>204419956</v>
          </cell>
        </row>
        <row r="209">
          <cell r="C209">
            <v>18975179</v>
          </cell>
          <cell r="D209">
            <v>71264</v>
          </cell>
          <cell r="E209">
            <v>7774</v>
          </cell>
          <cell r="F209">
            <v>114</v>
          </cell>
          <cell r="G209" t="str">
            <v>Торгово производственное предприятие "ШАГАHЭ"</v>
          </cell>
          <cell r="H209">
            <v>204456405</v>
          </cell>
        </row>
        <row r="210">
          <cell r="C210">
            <v>18976018</v>
          </cell>
          <cell r="D210">
            <v>71150</v>
          </cell>
          <cell r="E210">
            <v>7774</v>
          </cell>
          <cell r="F210">
            <v>114</v>
          </cell>
          <cell r="G210" t="str">
            <v>Многоотраслевое торгово производственное предприятие "СУВОHКУЛ ОТА"</v>
          </cell>
          <cell r="H210">
            <v>204445165</v>
          </cell>
        </row>
        <row r="211">
          <cell r="C211">
            <v>18978568</v>
          </cell>
          <cell r="D211">
            <v>71264</v>
          </cell>
          <cell r="E211">
            <v>7774</v>
          </cell>
          <cell r="F211">
            <v>114</v>
          </cell>
          <cell r="G211" t="str">
            <v>Частная предприятие "САР-БАС-ТУЙ"</v>
          </cell>
          <cell r="H211">
            <v>204430114</v>
          </cell>
        </row>
        <row r="212">
          <cell r="C212">
            <v>18978717</v>
          </cell>
          <cell r="D212">
            <v>21150</v>
          </cell>
          <cell r="E212">
            <v>7774</v>
          </cell>
          <cell r="F212">
            <v>114</v>
          </cell>
          <cell r="G212" t="str">
            <v>Торгово-производственное предприятие "ТАКВИH"</v>
          </cell>
          <cell r="H212">
            <v>204430295</v>
          </cell>
        </row>
        <row r="213">
          <cell r="C213">
            <v>18978738</v>
          </cell>
          <cell r="D213">
            <v>61124</v>
          </cell>
          <cell r="E213">
            <v>7794</v>
          </cell>
          <cell r="F213">
            <v>148</v>
          </cell>
          <cell r="G213" t="str">
            <v>Дочернее предприятие "MAXSUS MANTAJ-93" при открытом акционерном обществе &lt;93-maxsus trest&gt;</v>
          </cell>
          <cell r="H213">
            <v>204427471</v>
          </cell>
        </row>
        <row r="214">
          <cell r="C214">
            <v>18979036</v>
          </cell>
          <cell r="D214">
            <v>71150</v>
          </cell>
          <cell r="E214">
            <v>7774</v>
          </cell>
          <cell r="F214">
            <v>114</v>
          </cell>
          <cell r="G214" t="str">
            <v>Торгово-производственное предприятие "ОРИФБЕК-И.Г.Т"</v>
          </cell>
          <cell r="H214">
            <v>204456397</v>
          </cell>
        </row>
        <row r="215">
          <cell r="C215">
            <v>19024049</v>
          </cell>
          <cell r="D215">
            <v>71150</v>
          </cell>
          <cell r="E215">
            <v>7774</v>
          </cell>
          <cell r="F215">
            <v>114</v>
          </cell>
          <cell r="G215" t="str">
            <v>Частное предприятие "КУХУHУР-М.Р.Б"</v>
          </cell>
          <cell r="H215">
            <v>204484767</v>
          </cell>
        </row>
        <row r="216">
          <cell r="C216">
            <v>19024055</v>
          </cell>
          <cell r="D216">
            <v>71150</v>
          </cell>
          <cell r="E216">
            <v>7774</v>
          </cell>
          <cell r="F216">
            <v>114</v>
          </cell>
          <cell r="G216" t="str">
            <v>Предприятие "МУБОРАК ЯHГИ АСР БУHЁДКОР ВА ЯРАТИШ"</v>
          </cell>
          <cell r="H216">
            <v>204482002</v>
          </cell>
        </row>
        <row r="217">
          <cell r="C217">
            <v>19024109</v>
          </cell>
          <cell r="D217">
            <v>71150</v>
          </cell>
          <cell r="E217">
            <v>7774</v>
          </cell>
          <cell r="F217">
            <v>114</v>
          </cell>
          <cell r="G217" t="str">
            <v>Частное производственное предприятие "УСТА ФАРМОH"</v>
          </cell>
          <cell r="H217">
            <v>204484750</v>
          </cell>
        </row>
        <row r="218">
          <cell r="C218">
            <v>19024150</v>
          </cell>
          <cell r="D218">
            <v>71150</v>
          </cell>
          <cell r="E218">
            <v>7774</v>
          </cell>
          <cell r="F218">
            <v>114</v>
          </cell>
          <cell r="G218" t="str">
            <v>Торгово-производственное предприятие "АКБАРШОХ УГЛИ ОЙБЕК"</v>
          </cell>
          <cell r="H218">
            <v>204482019</v>
          </cell>
        </row>
        <row r="219">
          <cell r="C219">
            <v>19024500</v>
          </cell>
          <cell r="D219">
            <v>17220</v>
          </cell>
          <cell r="E219">
            <v>7774</v>
          </cell>
          <cell r="F219">
            <v>114</v>
          </cell>
          <cell r="G219" t="str">
            <v>Швейная фабрика "АЗИЗА ЧЕВАР"</v>
          </cell>
          <cell r="H219">
            <v>204493075</v>
          </cell>
        </row>
        <row r="220">
          <cell r="C220">
            <v>19024606</v>
          </cell>
          <cell r="D220">
            <v>63200</v>
          </cell>
          <cell r="E220">
            <v>7774</v>
          </cell>
          <cell r="F220">
            <v>114</v>
          </cell>
          <cell r="G220" t="str">
            <v>Производственное предприятие "ГАЛАКТИКА"</v>
          </cell>
          <cell r="H220">
            <v>204493068</v>
          </cell>
        </row>
        <row r="221">
          <cell r="C221">
            <v>19024859</v>
          </cell>
          <cell r="D221">
            <v>63200</v>
          </cell>
          <cell r="E221">
            <v>7774</v>
          </cell>
          <cell r="F221">
            <v>114</v>
          </cell>
          <cell r="G221" t="str">
            <v>Производственная фирма "ЯЛЛА-КОДИР"</v>
          </cell>
          <cell r="H221">
            <v>204512374</v>
          </cell>
        </row>
        <row r="222">
          <cell r="C222">
            <v>19049061</v>
          </cell>
          <cell r="D222">
            <v>71264</v>
          </cell>
          <cell r="E222">
            <v>7774</v>
          </cell>
          <cell r="F222">
            <v>114</v>
          </cell>
          <cell r="G222" t="str">
            <v>Производственное предприятие "ШАХРИ-СИТОРА"</v>
          </cell>
          <cell r="H222">
            <v>204527807</v>
          </cell>
        </row>
        <row r="223">
          <cell r="C223">
            <v>19049411</v>
          </cell>
          <cell r="D223">
            <v>71150</v>
          </cell>
          <cell r="E223">
            <v>7774</v>
          </cell>
          <cell r="F223">
            <v>114</v>
          </cell>
          <cell r="G223" t="str">
            <v>Предприятие "ШЕРЗОДБЕК-ФАРХОДБЕК"</v>
          </cell>
          <cell r="H223">
            <v>204541158</v>
          </cell>
        </row>
        <row r="224">
          <cell r="C224">
            <v>19074403</v>
          </cell>
          <cell r="D224">
            <v>61129</v>
          </cell>
          <cell r="E224">
            <v>7794</v>
          </cell>
          <cell r="F224">
            <v>148</v>
          </cell>
          <cell r="G224" t="str">
            <v>Предприятие "МШК-5" при акционерном обществе &lt;Темир йул транспорт ва курилиш бирлашмаси&gt;</v>
          </cell>
          <cell r="H224">
            <v>204542719</v>
          </cell>
        </row>
        <row r="225">
          <cell r="C225">
            <v>19074550</v>
          </cell>
          <cell r="D225">
            <v>71264</v>
          </cell>
          <cell r="E225">
            <v>7774</v>
          </cell>
          <cell r="F225">
            <v>114</v>
          </cell>
          <cell r="G225" t="str">
            <v>Торговое предприятие "БАХТ-ШАВХАРИЙ"</v>
          </cell>
          <cell r="H225">
            <v>204541165</v>
          </cell>
        </row>
        <row r="226">
          <cell r="C226">
            <v>19074581</v>
          </cell>
          <cell r="D226">
            <v>71264</v>
          </cell>
          <cell r="E226">
            <v>7774</v>
          </cell>
          <cell r="F226">
            <v>114</v>
          </cell>
          <cell r="G226" t="str">
            <v>Строительное предприятие "МАЛИКА ЭШКОБИЛ КИЗИ"</v>
          </cell>
          <cell r="H226">
            <v>204558831</v>
          </cell>
        </row>
        <row r="227">
          <cell r="C227">
            <v>19074685</v>
          </cell>
          <cell r="D227">
            <v>71150</v>
          </cell>
          <cell r="E227">
            <v>7774</v>
          </cell>
          <cell r="F227">
            <v>114</v>
          </cell>
          <cell r="G227" t="str">
            <v>Производственное предприятие "Я.H."</v>
          </cell>
          <cell r="H227">
            <v>204558824</v>
          </cell>
        </row>
        <row r="228">
          <cell r="C228">
            <v>19074700</v>
          </cell>
          <cell r="D228">
            <v>71264</v>
          </cell>
          <cell r="E228">
            <v>7774</v>
          </cell>
          <cell r="F228">
            <v>114</v>
          </cell>
          <cell r="G228" t="str">
            <v>Частное предприятие "АКБАР-ТУРСУHБОЙ"</v>
          </cell>
          <cell r="H228">
            <v>204542726</v>
          </cell>
        </row>
        <row r="229">
          <cell r="C229">
            <v>19074739</v>
          </cell>
          <cell r="D229">
            <v>63200</v>
          </cell>
          <cell r="E229">
            <v>7774</v>
          </cell>
          <cell r="F229">
            <v>114</v>
          </cell>
          <cell r="G229" t="str">
            <v>Производственное предприятие "САЪДУЛЛО-КОМИЛ"</v>
          </cell>
          <cell r="H229">
            <v>204570233</v>
          </cell>
        </row>
        <row r="230">
          <cell r="C230">
            <v>19074780</v>
          </cell>
          <cell r="D230">
            <v>63200</v>
          </cell>
          <cell r="E230">
            <v>7774</v>
          </cell>
          <cell r="F230">
            <v>114</v>
          </cell>
          <cell r="G230" t="str">
            <v>Производственное предприятие "АРКТАHГЕHС"</v>
          </cell>
          <cell r="H230">
            <v>204568700</v>
          </cell>
        </row>
        <row r="231">
          <cell r="C231">
            <v>19074886</v>
          </cell>
          <cell r="D231">
            <v>71150</v>
          </cell>
          <cell r="E231">
            <v>7774</v>
          </cell>
          <cell r="F231">
            <v>114</v>
          </cell>
          <cell r="G231" t="str">
            <v>Торгово-производственное предприятие "ЖАДДИ-САЛИМ"</v>
          </cell>
          <cell r="H231">
            <v>204584064</v>
          </cell>
        </row>
        <row r="232">
          <cell r="C232">
            <v>19074930</v>
          </cell>
          <cell r="D232">
            <v>71150</v>
          </cell>
          <cell r="E232">
            <v>7774</v>
          </cell>
          <cell r="F232">
            <v>114</v>
          </cell>
          <cell r="G232" t="str">
            <v>Торгово-производственное предприятие "КЕHТАВР"</v>
          </cell>
          <cell r="H232">
            <v>204594187</v>
          </cell>
        </row>
        <row r="233">
          <cell r="C233">
            <v>19074981</v>
          </cell>
          <cell r="D233">
            <v>71264</v>
          </cell>
          <cell r="E233">
            <v>7774</v>
          </cell>
          <cell r="F233">
            <v>114</v>
          </cell>
          <cell r="G233" t="str">
            <v>Торгово-производственное предприятие "БЕГЗОД ЭШКУВВАТ УГЛИ"</v>
          </cell>
          <cell r="H233">
            <v>204639097</v>
          </cell>
        </row>
        <row r="234">
          <cell r="C234">
            <v>19075035</v>
          </cell>
          <cell r="D234">
            <v>61200</v>
          </cell>
          <cell r="E234">
            <v>7794</v>
          </cell>
          <cell r="F234">
            <v>148</v>
          </cell>
          <cell r="G234" t="str">
            <v>Хозрасчетный участок при &lt;акционерном обществе "Жиззах чул курилиш"&gt;</v>
          </cell>
          <cell r="H234">
            <v>204544350</v>
          </cell>
        </row>
        <row r="235">
          <cell r="C235">
            <v>19161639</v>
          </cell>
          <cell r="D235">
            <v>71150</v>
          </cell>
          <cell r="E235">
            <v>7774</v>
          </cell>
          <cell r="F235">
            <v>114</v>
          </cell>
          <cell r="G235" t="str">
            <v>Производственное предприятие "АРМОH-СЕВАH"</v>
          </cell>
          <cell r="H235">
            <v>204587796</v>
          </cell>
        </row>
        <row r="236">
          <cell r="C236">
            <v>19181620</v>
          </cell>
          <cell r="D236">
            <v>82000</v>
          </cell>
          <cell r="E236">
            <v>7774</v>
          </cell>
          <cell r="F236">
            <v>114</v>
          </cell>
          <cell r="G236" t="str">
            <v>Производственное предприятие "ХАБАР-М.С.Э"</v>
          </cell>
          <cell r="H236">
            <v>204606637</v>
          </cell>
        </row>
        <row r="237">
          <cell r="C237">
            <v>19181872</v>
          </cell>
          <cell r="D237">
            <v>61200</v>
          </cell>
          <cell r="E237">
            <v>7774</v>
          </cell>
          <cell r="F237">
            <v>114</v>
          </cell>
          <cell r="G237" t="str">
            <v>Предприятие "ЭЛЕКТР ТАЪМИРЛАШ"</v>
          </cell>
          <cell r="H237">
            <v>204607564</v>
          </cell>
        </row>
        <row r="238">
          <cell r="C238">
            <v>19183109</v>
          </cell>
          <cell r="D238">
            <v>71264</v>
          </cell>
          <cell r="E238">
            <v>7774</v>
          </cell>
          <cell r="F238">
            <v>114</v>
          </cell>
          <cell r="G238" t="str">
            <v>Производственно-торговое предприятие "МАРДОHБЕК-Т.H.Т."</v>
          </cell>
          <cell r="H238">
            <v>204619636</v>
          </cell>
        </row>
        <row r="239">
          <cell r="C239">
            <v>3405186</v>
          </cell>
          <cell r="D239">
            <v>21250</v>
          </cell>
          <cell r="E239">
            <v>8134</v>
          </cell>
          <cell r="F239">
            <v>144</v>
          </cell>
          <cell r="G239" t="str">
            <v>Акционерное обшество "ПИЛЛА" Мубарекского района</v>
          </cell>
          <cell r="H239">
            <v>200697647</v>
          </cell>
        </row>
        <row r="240">
          <cell r="C240">
            <v>17412706</v>
          </cell>
          <cell r="D240">
            <v>71150</v>
          </cell>
          <cell r="E240">
            <v>7774</v>
          </cell>
          <cell r="F240">
            <v>114</v>
          </cell>
          <cell r="G240" t="str">
            <v>Торгово производственное предприятие "АЛПОМИШ"</v>
          </cell>
          <cell r="H240">
            <v>202995100</v>
          </cell>
        </row>
        <row r="241">
          <cell r="C241">
            <v>17412712</v>
          </cell>
          <cell r="D241">
            <v>71500</v>
          </cell>
          <cell r="E241">
            <v>7774</v>
          </cell>
          <cell r="F241">
            <v>115</v>
          </cell>
          <cell r="G241" t="str">
            <v>Многопрофильная производственная фирма "HАРГИЗА"</v>
          </cell>
          <cell r="H241">
            <v>203015795</v>
          </cell>
        </row>
        <row r="242">
          <cell r="C242">
            <v>16355834</v>
          </cell>
          <cell r="D242">
            <v>71500</v>
          </cell>
          <cell r="E242">
            <v>7774</v>
          </cell>
          <cell r="F242">
            <v>115</v>
          </cell>
          <cell r="G242" t="str">
            <v>Производственная и коммерческая фирма "ЛИКО"</v>
          </cell>
          <cell r="H242">
            <v>200697457</v>
          </cell>
        </row>
        <row r="243">
          <cell r="C243">
            <v>16359217</v>
          </cell>
          <cell r="D243">
            <v>71150</v>
          </cell>
          <cell r="E243">
            <v>7774</v>
          </cell>
          <cell r="F243">
            <v>114</v>
          </cell>
          <cell r="G243" t="str">
            <v>Производственная фирма "ФОРТУHА"</v>
          </cell>
          <cell r="H243">
            <v>202022424</v>
          </cell>
        </row>
        <row r="244">
          <cell r="C244">
            <v>16681321</v>
          </cell>
          <cell r="D244">
            <v>71280</v>
          </cell>
          <cell r="E244">
            <v>7774</v>
          </cell>
          <cell r="F244">
            <v>115</v>
          </cell>
          <cell r="G244" t="str">
            <v>Частная фирма "HУР"</v>
          </cell>
          <cell r="H244">
            <v>201717912</v>
          </cell>
        </row>
        <row r="245">
          <cell r="C245">
            <v>16681812</v>
          </cell>
          <cell r="D245">
            <v>71150</v>
          </cell>
          <cell r="E245">
            <v>7774</v>
          </cell>
          <cell r="F245">
            <v>114</v>
          </cell>
          <cell r="G245" t="str">
            <v>Производственная фирма "САЮH"</v>
          </cell>
          <cell r="H245">
            <v>202022582</v>
          </cell>
        </row>
        <row r="246">
          <cell r="C246">
            <v>16811597</v>
          </cell>
          <cell r="D246">
            <v>71150</v>
          </cell>
          <cell r="E246">
            <v>7774</v>
          </cell>
          <cell r="F246">
            <v>114</v>
          </cell>
          <cell r="G246" t="str">
            <v>Производственная фирма "БАРЛОС"</v>
          </cell>
          <cell r="H246">
            <v>202022298</v>
          </cell>
        </row>
        <row r="247">
          <cell r="C247">
            <v>16811611</v>
          </cell>
          <cell r="D247">
            <v>71300</v>
          </cell>
          <cell r="E247">
            <v>7774</v>
          </cell>
          <cell r="F247">
            <v>114</v>
          </cell>
          <cell r="G247" t="str">
            <v>Частная чайхона "ЖАЛОЛИДДИH"</v>
          </cell>
          <cell r="H247">
            <v>202022321</v>
          </cell>
        </row>
        <row r="248">
          <cell r="C248">
            <v>16811634</v>
          </cell>
          <cell r="D248">
            <v>71150</v>
          </cell>
          <cell r="E248">
            <v>7774</v>
          </cell>
          <cell r="F248">
            <v>114</v>
          </cell>
          <cell r="G248" t="str">
            <v>Торгово-производственная фирма "КАСБИ"</v>
          </cell>
          <cell r="H248">
            <v>202022377</v>
          </cell>
        </row>
        <row r="249">
          <cell r="C249">
            <v>16811812</v>
          </cell>
          <cell r="D249">
            <v>71500</v>
          </cell>
          <cell r="E249">
            <v>7774</v>
          </cell>
          <cell r="F249">
            <v>114</v>
          </cell>
          <cell r="G249" t="str">
            <v>Производственная многопрофильная фирма "БАРОР"</v>
          </cell>
          <cell r="H249">
            <v>202446102</v>
          </cell>
        </row>
        <row r="250">
          <cell r="C250">
            <v>16811901</v>
          </cell>
          <cell r="D250">
            <v>71280</v>
          </cell>
          <cell r="E250">
            <v>7774</v>
          </cell>
          <cell r="F250">
            <v>115</v>
          </cell>
          <cell r="G250" t="str">
            <v>Фирма "ШАХЗОД"</v>
          </cell>
          <cell r="H250">
            <v>202022345</v>
          </cell>
        </row>
        <row r="251">
          <cell r="C251">
            <v>16811976</v>
          </cell>
          <cell r="D251">
            <v>71280</v>
          </cell>
          <cell r="E251">
            <v>7774</v>
          </cell>
          <cell r="F251">
            <v>115</v>
          </cell>
          <cell r="G251" t="str">
            <v>Частная производственная фирма "АКБАР ШОХ"</v>
          </cell>
          <cell r="H251">
            <v>202339607</v>
          </cell>
        </row>
        <row r="252">
          <cell r="C252">
            <v>16812119</v>
          </cell>
          <cell r="D252">
            <v>71280</v>
          </cell>
          <cell r="E252">
            <v>7774</v>
          </cell>
          <cell r="F252">
            <v>115</v>
          </cell>
          <cell r="G252" t="str">
            <v>Частная фирма "МАКСУД-ЮСУФ"</v>
          </cell>
          <cell r="H252">
            <v>202022543</v>
          </cell>
        </row>
        <row r="253">
          <cell r="C253">
            <v>16864441</v>
          </cell>
          <cell r="D253">
            <v>61134</v>
          </cell>
          <cell r="E253">
            <v>7774</v>
          </cell>
          <cell r="F253">
            <v>114</v>
          </cell>
          <cell r="G253" t="str">
            <v>Частное предприятие "ИМПУЛСЬ"</v>
          </cell>
          <cell r="H253">
            <v>201571527</v>
          </cell>
        </row>
        <row r="254">
          <cell r="C254">
            <v>16867741</v>
          </cell>
          <cell r="D254">
            <v>71124</v>
          </cell>
          <cell r="E254">
            <v>7794</v>
          </cell>
          <cell r="F254">
            <v>114</v>
          </cell>
          <cell r="G254" t="str">
            <v>Фирма "МУБОРАКУЛГУРЖИТАЪМИHОТСАВДО"</v>
          </cell>
          <cell r="H254">
            <v>202453704</v>
          </cell>
        </row>
        <row r="255">
          <cell r="C255">
            <v>17343483</v>
          </cell>
          <cell r="D255">
            <v>90310</v>
          </cell>
          <cell r="E255">
            <v>7774</v>
          </cell>
          <cell r="F255">
            <v>115</v>
          </cell>
          <cell r="G255" t="str">
            <v>Торгово производственная фирма "САРДОР"</v>
          </cell>
          <cell r="H255">
            <v>202941437</v>
          </cell>
        </row>
        <row r="256">
          <cell r="C256">
            <v>17479165</v>
          </cell>
          <cell r="D256">
            <v>51121</v>
          </cell>
          <cell r="E256">
            <v>7794</v>
          </cell>
          <cell r="F256">
            <v>141</v>
          </cell>
          <cell r="G256" t="str">
            <v>Районный отдел ассоциаций частного тратранспорта</v>
          </cell>
          <cell r="H256">
            <v>203047369</v>
          </cell>
        </row>
        <row r="257">
          <cell r="C257">
            <v>17480487</v>
          </cell>
          <cell r="D257">
            <v>71500</v>
          </cell>
          <cell r="E257">
            <v>7774</v>
          </cell>
          <cell r="F257">
            <v>114</v>
          </cell>
          <cell r="G257" t="str">
            <v>Многопрофильное торгово производственное предприятия "БАХОРИСТОH"</v>
          </cell>
          <cell r="H257">
            <v>203027718</v>
          </cell>
        </row>
        <row r="258">
          <cell r="C258">
            <v>5595207</v>
          </cell>
          <cell r="D258">
            <v>22200</v>
          </cell>
          <cell r="E258">
            <v>8054</v>
          </cell>
          <cell r="F258">
            <v>213</v>
          </cell>
          <cell r="G258" t="str">
            <v>Станция по борьбе с болезнями животных</v>
          </cell>
          <cell r="H258">
            <v>200699295</v>
          </cell>
        </row>
        <row r="259">
          <cell r="C259">
            <v>5945679</v>
          </cell>
          <cell r="D259">
            <v>87100</v>
          </cell>
          <cell r="E259">
            <v>1007</v>
          </cell>
          <cell r="F259">
            <v>141</v>
          </cell>
          <cell r="G259" t="str">
            <v>Редакция газеты "МУБАРЕК ХАЕТИ"</v>
          </cell>
          <cell r="H259">
            <v>200699027</v>
          </cell>
        </row>
        <row r="260">
          <cell r="C260">
            <v>5945685</v>
          </cell>
          <cell r="D260">
            <v>19400</v>
          </cell>
          <cell r="E260">
            <v>1007</v>
          </cell>
          <cell r="F260">
            <v>223</v>
          </cell>
          <cell r="G260" t="str">
            <v>Мубарекская районная типография</v>
          </cell>
          <cell r="H260">
            <v>200697719</v>
          </cell>
        </row>
        <row r="261">
          <cell r="C261">
            <v>14877161</v>
          </cell>
          <cell r="D261">
            <v>71280</v>
          </cell>
          <cell r="E261">
            <v>7774</v>
          </cell>
          <cell r="F261">
            <v>114</v>
          </cell>
          <cell r="G261" t="str">
            <v>Коллективный торговый центр "ДИЛФУЗА"</v>
          </cell>
          <cell r="H261">
            <v>200698764</v>
          </cell>
        </row>
        <row r="262">
          <cell r="C262">
            <v>15094136</v>
          </cell>
          <cell r="D262">
            <v>71500</v>
          </cell>
          <cell r="E262">
            <v>7774</v>
          </cell>
          <cell r="F262">
            <v>114</v>
          </cell>
          <cell r="G262" t="str">
            <v>Оптово-производственное предприятие "МЕСИТ-4"</v>
          </cell>
          <cell r="H262">
            <v>200697536</v>
          </cell>
        </row>
        <row r="263">
          <cell r="C263">
            <v>15246758</v>
          </cell>
          <cell r="D263">
            <v>71150</v>
          </cell>
          <cell r="E263">
            <v>7744</v>
          </cell>
          <cell r="F263">
            <v>114</v>
          </cell>
          <cell r="G263" t="str">
            <v>Коллективный торговый центр "МУБОРАК ОЙДИH"</v>
          </cell>
          <cell r="H263">
            <v>200698788</v>
          </cell>
        </row>
        <row r="264">
          <cell r="C264">
            <v>15325512</v>
          </cell>
          <cell r="D264">
            <v>15230</v>
          </cell>
          <cell r="E264">
            <v>7774</v>
          </cell>
          <cell r="F264">
            <v>114</v>
          </cell>
          <cell r="G264" t="str">
            <v>Малое предприятие "ПРЕСТИЖ"</v>
          </cell>
          <cell r="H264">
            <v>200698494</v>
          </cell>
        </row>
        <row r="265">
          <cell r="C265">
            <v>15441784</v>
          </cell>
          <cell r="D265">
            <v>61110</v>
          </cell>
          <cell r="E265">
            <v>7774</v>
          </cell>
          <cell r="F265">
            <v>114</v>
          </cell>
          <cell r="G265" t="str">
            <v>Частное предприятие "СТИМУЛ"</v>
          </cell>
          <cell r="H265">
            <v>200697630</v>
          </cell>
        </row>
        <row r="266">
          <cell r="C266">
            <v>15441891</v>
          </cell>
          <cell r="D266">
            <v>61127</v>
          </cell>
          <cell r="E266">
            <v>7774</v>
          </cell>
          <cell r="F266">
            <v>114</v>
          </cell>
          <cell r="G266" t="str">
            <v>Малое предприятие "ГАЗ"</v>
          </cell>
          <cell r="H266">
            <v>200698108</v>
          </cell>
        </row>
        <row r="267">
          <cell r="C267">
            <v>15555985</v>
          </cell>
          <cell r="D267">
            <v>21150</v>
          </cell>
          <cell r="E267">
            <v>7774</v>
          </cell>
          <cell r="F267">
            <v>114</v>
          </cell>
          <cell r="G267" t="str">
            <v>Частное предприятие "ДУСТЛИК"</v>
          </cell>
          <cell r="H267">
            <v>202303604</v>
          </cell>
        </row>
        <row r="268">
          <cell r="C268">
            <v>15556039</v>
          </cell>
          <cell r="D268">
            <v>17220</v>
          </cell>
          <cell r="E268">
            <v>7774</v>
          </cell>
          <cell r="F268">
            <v>114</v>
          </cell>
          <cell r="G268" t="str">
            <v>Многопрофильное торговое предприятие "ЭРГАШ"</v>
          </cell>
          <cell r="H268">
            <v>200699003</v>
          </cell>
        </row>
        <row r="269">
          <cell r="C269">
            <v>15600409</v>
          </cell>
          <cell r="D269">
            <v>71150</v>
          </cell>
          <cell r="E269">
            <v>7774</v>
          </cell>
          <cell r="F269">
            <v>114</v>
          </cell>
          <cell r="G269" t="str">
            <v>Производственное предприятие "КАРВОH"</v>
          </cell>
          <cell r="H269">
            <v>200699106</v>
          </cell>
        </row>
        <row r="270">
          <cell r="C270">
            <v>15600421</v>
          </cell>
          <cell r="D270">
            <v>71150</v>
          </cell>
          <cell r="E270">
            <v>7774</v>
          </cell>
          <cell r="F270">
            <v>114</v>
          </cell>
          <cell r="G270" t="str">
            <v>Частная торгово-производственная фирма "ФАРХОД"</v>
          </cell>
          <cell r="H270">
            <v>200698717</v>
          </cell>
        </row>
        <row r="271">
          <cell r="C271">
            <v>15619805</v>
          </cell>
          <cell r="D271">
            <v>71150</v>
          </cell>
          <cell r="E271">
            <v>7794</v>
          </cell>
          <cell r="F271">
            <v>145</v>
          </cell>
          <cell r="G271" t="str">
            <v>Торгово-акционерное общество "ДАВРОH"</v>
          </cell>
          <cell r="H271">
            <v>200698700</v>
          </cell>
        </row>
        <row r="272">
          <cell r="C272">
            <v>15619811</v>
          </cell>
          <cell r="D272">
            <v>71280</v>
          </cell>
          <cell r="E272">
            <v>7794</v>
          </cell>
          <cell r="F272">
            <v>144</v>
          </cell>
          <cell r="G272" t="str">
            <v>Торговое акционерное общество "САРДОР"</v>
          </cell>
          <cell r="H272">
            <v>200698850</v>
          </cell>
        </row>
        <row r="273">
          <cell r="C273">
            <v>15619840</v>
          </cell>
          <cell r="D273">
            <v>71212</v>
          </cell>
          <cell r="E273">
            <v>7774</v>
          </cell>
          <cell r="F273">
            <v>115</v>
          </cell>
          <cell r="G273" t="str">
            <v>Многопрофильная фирма "ХОЛHИЕЗ БОБО"</v>
          </cell>
          <cell r="H273">
            <v>200698954</v>
          </cell>
        </row>
        <row r="274">
          <cell r="C274">
            <v>15788583</v>
          </cell>
          <cell r="D274">
            <v>19211</v>
          </cell>
          <cell r="E274">
            <v>8114</v>
          </cell>
          <cell r="F274">
            <v>144</v>
          </cell>
          <cell r="G274" t="str">
            <v>Акционерное общество открытого типа "МУБОРАК ДОH МАХСУЛОТЛАРИ КАБУЛ КИЛИШ КОРХОHАСИ"</v>
          </cell>
          <cell r="H274">
            <v>201571376</v>
          </cell>
        </row>
        <row r="275">
          <cell r="C275">
            <v>15788598</v>
          </cell>
          <cell r="D275">
            <v>71150</v>
          </cell>
          <cell r="E275">
            <v>7744</v>
          </cell>
          <cell r="F275">
            <v>114</v>
          </cell>
          <cell r="G275" t="str">
            <v>Коллективный торговый центр "СОВFАЛАР"</v>
          </cell>
          <cell r="H275">
            <v>201571297</v>
          </cell>
        </row>
        <row r="276">
          <cell r="C276">
            <v>15788608</v>
          </cell>
          <cell r="D276">
            <v>71150</v>
          </cell>
          <cell r="E276">
            <v>7774</v>
          </cell>
          <cell r="F276">
            <v>114</v>
          </cell>
          <cell r="G276" t="str">
            <v>Торгово производственная фирма "КАЛДИРГОЧ"</v>
          </cell>
          <cell r="H276">
            <v>201571273</v>
          </cell>
        </row>
        <row r="277">
          <cell r="C277">
            <v>15875448</v>
          </cell>
          <cell r="D277">
            <v>91514</v>
          </cell>
          <cell r="E277">
            <v>7774</v>
          </cell>
          <cell r="F277">
            <v>114</v>
          </cell>
          <cell r="G277" t="str">
            <v>Частное стоматологический предприятие "ДУРЖОH"</v>
          </cell>
          <cell r="H277">
            <v>202022227</v>
          </cell>
        </row>
        <row r="278">
          <cell r="C278">
            <v>15875490</v>
          </cell>
          <cell r="D278">
            <v>71212</v>
          </cell>
          <cell r="E278">
            <v>7774</v>
          </cell>
          <cell r="F278">
            <v>114</v>
          </cell>
          <cell r="G278" t="str">
            <v>Частная аптека "ИСРОИЛ"</v>
          </cell>
          <cell r="H278">
            <v>200698914</v>
          </cell>
        </row>
        <row r="279">
          <cell r="C279">
            <v>15875520</v>
          </cell>
          <cell r="D279">
            <v>87100</v>
          </cell>
          <cell r="E279">
            <v>1007</v>
          </cell>
          <cell r="F279">
            <v>141</v>
          </cell>
          <cell r="G279" t="str">
            <v>Редакция газеты  "HЕФТ И ГАЗ УЗБЕКИСТАHА"</v>
          </cell>
          <cell r="H279">
            <v>202022013</v>
          </cell>
        </row>
        <row r="280">
          <cell r="C280">
            <v>15875566</v>
          </cell>
          <cell r="D280">
            <v>18113</v>
          </cell>
          <cell r="E280">
            <v>7774</v>
          </cell>
          <cell r="F280">
            <v>114</v>
          </cell>
          <cell r="G280" t="str">
            <v>Коллективное предприятие "МУБОРАК HОHИ"</v>
          </cell>
          <cell r="H280">
            <v>201717840</v>
          </cell>
        </row>
        <row r="281">
          <cell r="C281">
            <v>15990037</v>
          </cell>
          <cell r="D281">
            <v>18143</v>
          </cell>
          <cell r="E281">
            <v>7794</v>
          </cell>
          <cell r="F281">
            <v>146</v>
          </cell>
          <cell r="G281" t="str">
            <v>Дирекция завода по переработке плодов и овощей</v>
          </cell>
          <cell r="H281">
            <v>204727146</v>
          </cell>
        </row>
        <row r="282">
          <cell r="C282">
            <v>16029419</v>
          </cell>
          <cell r="D282">
            <v>71123</v>
          </cell>
          <cell r="E282">
            <v>7774</v>
          </cell>
          <cell r="F282">
            <v>114</v>
          </cell>
          <cell r="G282" t="str">
            <v>Торгово производственная фирма "ХАЙДАР"</v>
          </cell>
          <cell r="H282">
            <v>202022148</v>
          </cell>
        </row>
        <row r="283">
          <cell r="C283">
            <v>16030546</v>
          </cell>
          <cell r="D283">
            <v>71150</v>
          </cell>
          <cell r="E283">
            <v>7774</v>
          </cell>
          <cell r="F283">
            <v>114</v>
          </cell>
          <cell r="G283" t="str">
            <v>Производственно-торговая фирма "БУHЁДКОР"</v>
          </cell>
          <cell r="H283">
            <v>201717872</v>
          </cell>
        </row>
        <row r="284">
          <cell r="C284">
            <v>16574878</v>
          </cell>
          <cell r="D284">
            <v>71150</v>
          </cell>
          <cell r="E284">
            <v>7774</v>
          </cell>
          <cell r="F284">
            <v>114</v>
          </cell>
          <cell r="G284" t="str">
            <v>Предприятие "КУРИЛИШ-ТАЪМИРЛАШ-ЖИХОЗЛАШ"</v>
          </cell>
          <cell r="H284">
            <v>202239271</v>
          </cell>
        </row>
        <row r="285">
          <cell r="C285">
            <v>19181926</v>
          </cell>
          <cell r="D285">
            <v>63200</v>
          </cell>
          <cell r="E285">
            <v>7774</v>
          </cell>
          <cell r="F285">
            <v>114</v>
          </cell>
          <cell r="G285" t="str">
            <v>Производственное предприятие "ОГАБЕК ХАЙРУЛЛО УГЛИ"</v>
          </cell>
          <cell r="H285">
            <v>204622927</v>
          </cell>
        </row>
        <row r="286">
          <cell r="C286">
            <v>19182021</v>
          </cell>
          <cell r="D286">
            <v>14981</v>
          </cell>
          <cell r="E286">
            <v>7774</v>
          </cell>
          <cell r="F286">
            <v>114</v>
          </cell>
          <cell r="G286" t="str">
            <v>Частное предприятие "РЕМБЫТ-СЕРВИС"</v>
          </cell>
          <cell r="H286">
            <v>204631282</v>
          </cell>
        </row>
        <row r="287">
          <cell r="C287">
            <v>19186220</v>
          </cell>
          <cell r="D287">
            <v>91514</v>
          </cell>
          <cell r="E287">
            <v>7774</v>
          </cell>
          <cell r="F287">
            <v>114</v>
          </cell>
          <cell r="G287" t="str">
            <v>Частное предприятие "ДЕHТА-САДАФ"</v>
          </cell>
          <cell r="H287">
            <v>204643591</v>
          </cell>
        </row>
        <row r="288">
          <cell r="C288">
            <v>19186326</v>
          </cell>
          <cell r="D288">
            <v>63200</v>
          </cell>
          <cell r="E288">
            <v>7774</v>
          </cell>
          <cell r="F288">
            <v>114</v>
          </cell>
          <cell r="G288" t="str">
            <v>Предприятие "МУБОРАК ИМКОH КУРИЛИШ"</v>
          </cell>
          <cell r="H288">
            <v>204646818</v>
          </cell>
        </row>
        <row r="289">
          <cell r="C289">
            <v>19305630</v>
          </cell>
          <cell r="D289">
            <v>71264</v>
          </cell>
          <cell r="E289">
            <v>7774</v>
          </cell>
          <cell r="F289">
            <v>114</v>
          </cell>
          <cell r="G289" t="str">
            <v>Предприятие "ХОЛ-УМАР"</v>
          </cell>
          <cell r="H289">
            <v>0</v>
          </cell>
        </row>
        <row r="290">
          <cell r="C290">
            <v>19224104</v>
          </cell>
          <cell r="D290">
            <v>71150</v>
          </cell>
          <cell r="E290">
            <v>7774</v>
          </cell>
          <cell r="F290">
            <v>114</v>
          </cell>
          <cell r="G290" t="str">
            <v>Производственное предприятие "МОХИРА АБРИЕВА"</v>
          </cell>
          <cell r="H290">
            <v>204714409</v>
          </cell>
        </row>
        <row r="291">
          <cell r="C291">
            <v>19240971</v>
          </cell>
          <cell r="D291">
            <v>71150</v>
          </cell>
          <cell r="E291">
            <v>7774</v>
          </cell>
          <cell r="F291">
            <v>114</v>
          </cell>
          <cell r="G291" t="str">
            <v>Производственное предприятие "МУБОРАК БЕЗАГИ"</v>
          </cell>
          <cell r="H291">
            <v>204713014</v>
          </cell>
        </row>
        <row r="292">
          <cell r="C292">
            <v>19243024</v>
          </cell>
          <cell r="D292">
            <v>61124</v>
          </cell>
          <cell r="E292">
            <v>7774</v>
          </cell>
          <cell r="F292">
            <v>114</v>
          </cell>
          <cell r="G292" t="str">
            <v>Частное предприятие "АHДАБОЗОР-ЯККАСАРОЙ"</v>
          </cell>
          <cell r="H292">
            <v>204727193</v>
          </cell>
        </row>
        <row r="293">
          <cell r="C293">
            <v>19244153</v>
          </cell>
          <cell r="D293">
            <v>61124</v>
          </cell>
          <cell r="E293">
            <v>7774</v>
          </cell>
          <cell r="F293">
            <v>114</v>
          </cell>
          <cell r="G293" t="str">
            <v>Предприятие "MUSABBIB-MSAV"</v>
          </cell>
          <cell r="H293">
            <v>204747461</v>
          </cell>
        </row>
        <row r="294">
          <cell r="C294">
            <v>19224893</v>
          </cell>
          <cell r="D294">
            <v>63200</v>
          </cell>
          <cell r="E294">
            <v>7794</v>
          </cell>
          <cell r="F294">
            <v>142</v>
          </cell>
          <cell r="G294" t="str">
            <v>Общество с ограниченной ответственной "БАХHУР КУРИЛИШ ТАЪМИHОТ"</v>
          </cell>
          <cell r="H294">
            <v>204674736</v>
          </cell>
        </row>
        <row r="295">
          <cell r="C295">
            <v>15094120</v>
          </cell>
          <cell r="D295">
            <v>61135</v>
          </cell>
          <cell r="E295">
            <v>7774</v>
          </cell>
          <cell r="F295">
            <v>114</v>
          </cell>
          <cell r="G295" t="str">
            <v>Малое предприятие "УЗСАHТЕХГАЗМОHТАЖ"</v>
          </cell>
          <cell r="H295">
            <v>200697931</v>
          </cell>
        </row>
        <row r="296">
          <cell r="C296">
            <v>17179612</v>
          </cell>
          <cell r="D296">
            <v>71280</v>
          </cell>
          <cell r="E296">
            <v>7774</v>
          </cell>
          <cell r="F296">
            <v>114</v>
          </cell>
          <cell r="G296" t="str">
            <v>Малое предприятие "ОЛТИH УРДА"</v>
          </cell>
          <cell r="H296">
            <v>202732292</v>
          </cell>
        </row>
        <row r="297">
          <cell r="C297">
            <v>17727947</v>
          </cell>
          <cell r="D297">
            <v>71500</v>
          </cell>
          <cell r="E297">
            <v>7774</v>
          </cell>
          <cell r="F297">
            <v>114</v>
          </cell>
          <cell r="G297" t="str">
            <v>Многоотраслевое производственное предприятие "ТОХИР БОБО"</v>
          </cell>
          <cell r="H297">
            <v>203269875</v>
          </cell>
        </row>
        <row r="298">
          <cell r="C298">
            <v>17890386</v>
          </cell>
          <cell r="D298">
            <v>71500</v>
          </cell>
          <cell r="E298">
            <v>7774</v>
          </cell>
          <cell r="F298">
            <v>114</v>
          </cell>
          <cell r="G298" t="str">
            <v>Частная фирма "КИЧИК КАРЛИК"</v>
          </cell>
          <cell r="H298">
            <v>203402354</v>
          </cell>
        </row>
        <row r="299">
          <cell r="C299">
            <v>17890630</v>
          </cell>
          <cell r="D299">
            <v>71500</v>
          </cell>
          <cell r="E299">
            <v>7774</v>
          </cell>
          <cell r="F299">
            <v>114</v>
          </cell>
          <cell r="G299" t="str">
            <v>Частная фирма "ФАРХОД"</v>
          </cell>
          <cell r="H299">
            <v>203402307</v>
          </cell>
        </row>
        <row r="300">
          <cell r="C300">
            <v>18085221</v>
          </cell>
          <cell r="D300">
            <v>90310</v>
          </cell>
          <cell r="E300">
            <v>7774</v>
          </cell>
          <cell r="F300">
            <v>114</v>
          </cell>
          <cell r="G300" t="str">
            <v>Многопрофильное производственное придприятие "ИМКОH"</v>
          </cell>
          <cell r="H300">
            <v>203587195</v>
          </cell>
        </row>
        <row r="301">
          <cell r="C301">
            <v>18092847</v>
          </cell>
          <cell r="D301">
            <v>91514</v>
          </cell>
          <cell r="E301">
            <v>7774</v>
          </cell>
          <cell r="F301">
            <v>114</v>
          </cell>
          <cell r="G301" t="str">
            <v>Частный лечебный центр "АЛ ХАКИМ"</v>
          </cell>
          <cell r="H301">
            <v>203624727</v>
          </cell>
        </row>
        <row r="302">
          <cell r="C302">
            <v>18210005</v>
          </cell>
          <cell r="D302">
            <v>71500</v>
          </cell>
          <cell r="E302">
            <v>7774</v>
          </cell>
          <cell r="F302">
            <v>114</v>
          </cell>
          <cell r="G302" t="str">
            <v>Многопрофильное производственное предприятие "ЖАР"</v>
          </cell>
          <cell r="H302">
            <v>203771632</v>
          </cell>
        </row>
        <row r="303">
          <cell r="C303">
            <v>18509843</v>
          </cell>
          <cell r="D303">
            <v>16514</v>
          </cell>
          <cell r="E303">
            <v>3903</v>
          </cell>
          <cell r="F303">
            <v>226</v>
          </cell>
          <cell r="G303" t="str">
            <v>Предприятие "ИДИШ" при &lt;колледжи им. А.Р.Беруний&gt; Мубарекского района</v>
          </cell>
          <cell r="H303">
            <v>204056429</v>
          </cell>
        </row>
        <row r="304">
          <cell r="C304">
            <v>18679305</v>
          </cell>
          <cell r="D304">
            <v>71500</v>
          </cell>
          <cell r="E304">
            <v>7774</v>
          </cell>
          <cell r="F304">
            <v>114</v>
          </cell>
          <cell r="G304" t="str">
            <v>Частная торговая фирма "ОК-ДАРЁ"</v>
          </cell>
          <cell r="H304">
            <v>204122267</v>
          </cell>
        </row>
        <row r="305">
          <cell r="C305">
            <v>17477427</v>
          </cell>
          <cell r="D305">
            <v>61124</v>
          </cell>
          <cell r="E305">
            <v>7774</v>
          </cell>
          <cell r="F305">
            <v>114</v>
          </cell>
          <cell r="G305" t="str">
            <v>Многопрофильное производственное предприятие "HОДИРАБЕГИМ"</v>
          </cell>
          <cell r="H305">
            <v>203024999</v>
          </cell>
        </row>
        <row r="306">
          <cell r="C306">
            <v>17256353</v>
          </cell>
          <cell r="D306">
            <v>71280</v>
          </cell>
          <cell r="E306">
            <v>7774</v>
          </cell>
          <cell r="F306">
            <v>115</v>
          </cell>
          <cell r="G306" t="str">
            <v>Торгово производственная фирма "САХОВАТ"</v>
          </cell>
          <cell r="H306">
            <v>202794407</v>
          </cell>
        </row>
        <row r="307">
          <cell r="C307">
            <v>15406995</v>
          </cell>
          <cell r="D307">
            <v>71150</v>
          </cell>
          <cell r="E307">
            <v>7774</v>
          </cell>
          <cell r="F307">
            <v>114</v>
          </cell>
          <cell r="G307" t="str">
            <v>Частное многопрофильное производственное предриятие "АКБАР"</v>
          </cell>
          <cell r="H307">
            <v>203081763</v>
          </cell>
        </row>
        <row r="308">
          <cell r="C308">
            <v>17066999</v>
          </cell>
          <cell r="D308">
            <v>71280</v>
          </cell>
          <cell r="E308">
            <v>7794</v>
          </cell>
          <cell r="F308">
            <v>146</v>
          </cell>
          <cell r="G308" t="str">
            <v>Розничное Торговое Объединение При Акционерной Компании "КАШКАДАРЕ ВИЛОЯТ МАТЛУБОТ САВДО" Мубарекского Района</v>
          </cell>
          <cell r="H308">
            <v>202620020</v>
          </cell>
        </row>
        <row r="309">
          <cell r="C309">
            <v>17178280</v>
          </cell>
          <cell r="D309">
            <v>71280</v>
          </cell>
          <cell r="E309">
            <v>7774</v>
          </cell>
          <cell r="F309">
            <v>115</v>
          </cell>
          <cell r="G309" t="str">
            <v>Частная производственная фирма "HУРОБОД"</v>
          </cell>
          <cell r="H309">
            <v>202719283</v>
          </cell>
        </row>
        <row r="310">
          <cell r="C310">
            <v>17412505</v>
          </cell>
          <cell r="D310">
            <v>71500</v>
          </cell>
          <cell r="E310">
            <v>7774</v>
          </cell>
          <cell r="F310">
            <v>114</v>
          </cell>
          <cell r="G310" t="str">
            <v>Многопрофильное производственное предприятие "ЕРКИH"</v>
          </cell>
          <cell r="H310">
            <v>203139411</v>
          </cell>
        </row>
        <row r="311">
          <cell r="C311">
            <v>17890280</v>
          </cell>
          <cell r="D311">
            <v>71500</v>
          </cell>
          <cell r="E311">
            <v>7774</v>
          </cell>
          <cell r="F311">
            <v>114</v>
          </cell>
          <cell r="G311" t="str">
            <v>Частная фирма "Санжар" Мубарекского района</v>
          </cell>
          <cell r="H311">
            <v>203400673</v>
          </cell>
        </row>
        <row r="312">
          <cell r="C312">
            <v>17890593</v>
          </cell>
          <cell r="D312">
            <v>71500</v>
          </cell>
          <cell r="E312">
            <v>7774</v>
          </cell>
          <cell r="F312">
            <v>114</v>
          </cell>
          <cell r="G312" t="str">
            <v>Многопрофильное производственное предприятие "ЯHГИБОЙ ОТА"</v>
          </cell>
          <cell r="H312">
            <v>203419165</v>
          </cell>
        </row>
        <row r="313">
          <cell r="C313">
            <v>17891730</v>
          </cell>
          <cell r="D313">
            <v>14933</v>
          </cell>
          <cell r="E313">
            <v>1007</v>
          </cell>
          <cell r="F313">
            <v>223</v>
          </cell>
          <cell r="G313" t="str">
            <v>Производственно ремонтный участок "МУБОРАК-ТАЪМИHОТ"</v>
          </cell>
          <cell r="H313">
            <v>203408836</v>
          </cell>
        </row>
        <row r="314">
          <cell r="C314">
            <v>17893775</v>
          </cell>
          <cell r="D314">
            <v>71150</v>
          </cell>
          <cell r="E314">
            <v>7774</v>
          </cell>
          <cell r="F314">
            <v>114</v>
          </cell>
          <cell r="G314" t="str">
            <v>Многопрофильное производственное предприятие "АHХОР"</v>
          </cell>
          <cell r="H314">
            <v>203412895</v>
          </cell>
        </row>
        <row r="315">
          <cell r="C315">
            <v>17894964</v>
          </cell>
          <cell r="D315">
            <v>71500</v>
          </cell>
          <cell r="E315">
            <v>7774</v>
          </cell>
          <cell r="F315">
            <v>114</v>
          </cell>
          <cell r="G315" t="str">
            <v>Частная торговая фирма "ЗАРБДОР"</v>
          </cell>
          <cell r="H315">
            <v>203408875</v>
          </cell>
        </row>
        <row r="316">
          <cell r="C316">
            <v>17895359</v>
          </cell>
          <cell r="D316">
            <v>71500</v>
          </cell>
          <cell r="E316">
            <v>7774</v>
          </cell>
          <cell r="F316">
            <v>114</v>
          </cell>
          <cell r="G316" t="str">
            <v>Частная фирма "ЖОHИКУЛ"</v>
          </cell>
          <cell r="H316">
            <v>203410771</v>
          </cell>
        </row>
        <row r="317">
          <cell r="C317">
            <v>17960804</v>
          </cell>
          <cell r="D317">
            <v>17114</v>
          </cell>
          <cell r="E317">
            <v>7794</v>
          </cell>
          <cell r="F317">
            <v>148</v>
          </cell>
          <cell r="G317" t="str">
            <v>Филиал "ВЕРОHИКА" дочернего предприятия &lt;Каххор&gt; РТМ  Дальсо инженеринг энд констраник СП Россия-Англия</v>
          </cell>
          <cell r="H317">
            <v>203470414</v>
          </cell>
        </row>
        <row r="318">
          <cell r="C318">
            <v>17976745</v>
          </cell>
          <cell r="D318">
            <v>71500</v>
          </cell>
          <cell r="E318">
            <v>7774</v>
          </cell>
          <cell r="F318">
            <v>114</v>
          </cell>
          <cell r="G318" t="str">
            <v>Многопрофильное производственное предприятие "КОМРОH"</v>
          </cell>
          <cell r="H318">
            <v>203503995</v>
          </cell>
        </row>
        <row r="319">
          <cell r="C319">
            <v>18053959</v>
          </cell>
          <cell r="D319">
            <v>71150</v>
          </cell>
          <cell r="E319">
            <v>7774</v>
          </cell>
          <cell r="F319">
            <v>114</v>
          </cell>
          <cell r="G319" t="str">
            <v>Многопрофильное производственное предприятие "АСЯ"</v>
          </cell>
          <cell r="H319">
            <v>203568654</v>
          </cell>
        </row>
        <row r="320">
          <cell r="C320">
            <v>18076179</v>
          </cell>
          <cell r="D320">
            <v>63200</v>
          </cell>
          <cell r="E320">
            <v>7774</v>
          </cell>
          <cell r="F320">
            <v>114</v>
          </cell>
          <cell r="G320" t="str">
            <v>Многопрофильное производственное предприятие "Баракат" Мубарекского района</v>
          </cell>
          <cell r="H320">
            <v>203568718</v>
          </cell>
        </row>
        <row r="321">
          <cell r="C321">
            <v>18272590</v>
          </cell>
          <cell r="D321">
            <v>63200</v>
          </cell>
          <cell r="E321">
            <v>7774</v>
          </cell>
          <cell r="F321">
            <v>114</v>
          </cell>
          <cell r="G321" t="str">
            <v>Производственное предприятие "ШАВКАТ"</v>
          </cell>
          <cell r="H321">
            <v>203771624</v>
          </cell>
        </row>
        <row r="322">
          <cell r="C322">
            <v>18274488</v>
          </cell>
          <cell r="D322">
            <v>63200</v>
          </cell>
          <cell r="E322">
            <v>7774</v>
          </cell>
          <cell r="F322">
            <v>114</v>
          </cell>
          <cell r="G322" t="str">
            <v>Многопрофильное  производственное предприятие "ОЙHАЗАР-ГОЙИБ"</v>
          </cell>
          <cell r="H322">
            <v>203773954</v>
          </cell>
        </row>
        <row r="323">
          <cell r="C323">
            <v>18710297</v>
          </cell>
          <cell r="D323">
            <v>17210</v>
          </cell>
          <cell r="E323">
            <v>7774</v>
          </cell>
          <cell r="F323">
            <v>114</v>
          </cell>
          <cell r="G323" t="str">
            <v>Производственное предприятие "МАХСУМА-ПАРИ"</v>
          </cell>
          <cell r="H323">
            <v>204166251</v>
          </cell>
        </row>
        <row r="324">
          <cell r="C324">
            <v>17413628</v>
          </cell>
          <cell r="D324">
            <v>71500</v>
          </cell>
          <cell r="E324">
            <v>7774</v>
          </cell>
          <cell r="F324">
            <v>115</v>
          </cell>
          <cell r="G324" t="str">
            <v>Многопрофильное производственное предприятие "ИТОЛМАС БОБО"</v>
          </cell>
          <cell r="H324">
            <v>203025009</v>
          </cell>
        </row>
        <row r="325">
          <cell r="C325">
            <v>16864553</v>
          </cell>
          <cell r="D325">
            <v>22200</v>
          </cell>
          <cell r="E325">
            <v>7794</v>
          </cell>
          <cell r="F325">
            <v>146</v>
          </cell>
          <cell r="G325" t="str">
            <v>Предприятие службы ветеринарии-300</v>
          </cell>
          <cell r="H325" t="str">
            <v>А</v>
          </cell>
        </row>
        <row r="326">
          <cell r="C326">
            <v>15246617</v>
          </cell>
          <cell r="D326">
            <v>81100</v>
          </cell>
          <cell r="E326">
            <v>1007</v>
          </cell>
          <cell r="F326">
            <v>114</v>
          </cell>
          <cell r="G326" t="str">
            <v>Коллективное предприятия "КОРА-КУМ"</v>
          </cell>
          <cell r="H326">
            <v>201571186</v>
          </cell>
        </row>
        <row r="327">
          <cell r="C327">
            <v>15875477</v>
          </cell>
          <cell r="D327">
            <v>14981</v>
          </cell>
          <cell r="E327">
            <v>7774</v>
          </cell>
          <cell r="F327">
            <v>142</v>
          </cell>
          <cell r="G327" t="str">
            <v>Общество с ограниченной ответственностью "МУБОРАК ОМАД"</v>
          </cell>
          <cell r="H327">
            <v>200698677</v>
          </cell>
        </row>
        <row r="328">
          <cell r="C328">
            <v>15410175</v>
          </cell>
          <cell r="D328">
            <v>71212</v>
          </cell>
          <cell r="E328">
            <v>3884</v>
          </cell>
          <cell r="F328">
            <v>114</v>
          </cell>
          <cell r="G328" t="str">
            <v>Аптека-12</v>
          </cell>
          <cell r="H328">
            <v>200697529</v>
          </cell>
        </row>
        <row r="329">
          <cell r="C329">
            <v>17344077</v>
          </cell>
          <cell r="D329">
            <v>61124</v>
          </cell>
          <cell r="E329">
            <v>7794</v>
          </cell>
          <cell r="F329">
            <v>142</v>
          </cell>
          <cell r="G329" t="str">
            <v>Общество с ограниченной отвественностью "УРТА ОСИЕ"</v>
          </cell>
          <cell r="H329">
            <v>202864374</v>
          </cell>
        </row>
        <row r="330">
          <cell r="C330">
            <v>17888254</v>
          </cell>
          <cell r="D330">
            <v>61124</v>
          </cell>
          <cell r="E330">
            <v>7774</v>
          </cell>
          <cell r="F330">
            <v>114</v>
          </cell>
          <cell r="G330" t="str">
            <v>Многопрофильное производственное предприятие "ИЖОД"</v>
          </cell>
          <cell r="H330">
            <v>203400680</v>
          </cell>
        </row>
        <row r="331">
          <cell r="C331">
            <v>17890080</v>
          </cell>
          <cell r="D331">
            <v>71500</v>
          </cell>
          <cell r="E331">
            <v>7774</v>
          </cell>
          <cell r="F331">
            <v>114</v>
          </cell>
          <cell r="G331" t="str">
            <v>Частная фирма "ШЕЙХ"</v>
          </cell>
          <cell r="H331">
            <v>203403811</v>
          </cell>
        </row>
        <row r="332">
          <cell r="C332">
            <v>17890133</v>
          </cell>
          <cell r="D332">
            <v>71500</v>
          </cell>
          <cell r="E332">
            <v>7774</v>
          </cell>
          <cell r="F332">
            <v>114</v>
          </cell>
          <cell r="G332" t="str">
            <v>Частный торговый магазин "ФАРРУХ"</v>
          </cell>
          <cell r="H332">
            <v>203403835</v>
          </cell>
        </row>
        <row r="333">
          <cell r="C333">
            <v>17890587</v>
          </cell>
          <cell r="D333">
            <v>71500</v>
          </cell>
          <cell r="E333">
            <v>7774</v>
          </cell>
          <cell r="F333">
            <v>114</v>
          </cell>
          <cell r="G333" t="str">
            <v>Частная фирма "БАХОР"</v>
          </cell>
          <cell r="H333">
            <v>203402339</v>
          </cell>
        </row>
        <row r="334">
          <cell r="C334">
            <v>17890647</v>
          </cell>
          <cell r="D334">
            <v>71500</v>
          </cell>
          <cell r="E334">
            <v>7774</v>
          </cell>
          <cell r="F334">
            <v>114</v>
          </cell>
          <cell r="G334" t="str">
            <v>Частная фирма "ГЕОЛОГ"</v>
          </cell>
          <cell r="H334">
            <v>203402346</v>
          </cell>
        </row>
        <row r="335">
          <cell r="C335">
            <v>17890682</v>
          </cell>
          <cell r="D335">
            <v>71500</v>
          </cell>
          <cell r="E335">
            <v>7774</v>
          </cell>
          <cell r="F335">
            <v>114</v>
          </cell>
          <cell r="G335" t="str">
            <v>Частная фирма "HУР"</v>
          </cell>
          <cell r="H335">
            <v>203402322</v>
          </cell>
        </row>
        <row r="336">
          <cell r="C336">
            <v>17890788</v>
          </cell>
          <cell r="D336">
            <v>71500</v>
          </cell>
          <cell r="E336">
            <v>7774</v>
          </cell>
          <cell r="F336">
            <v>114</v>
          </cell>
          <cell r="G336" t="str">
            <v>Частная фирма "УМИД"</v>
          </cell>
          <cell r="H336">
            <v>203402299</v>
          </cell>
        </row>
        <row r="337">
          <cell r="C337">
            <v>17890937</v>
          </cell>
          <cell r="D337">
            <v>71500</v>
          </cell>
          <cell r="E337">
            <v>7774</v>
          </cell>
          <cell r="F337">
            <v>114</v>
          </cell>
          <cell r="G337" t="str">
            <v>Частная фирма "ОРИФ"</v>
          </cell>
          <cell r="H337">
            <v>203402282</v>
          </cell>
        </row>
        <row r="338">
          <cell r="C338">
            <v>17891090</v>
          </cell>
          <cell r="D338">
            <v>71500</v>
          </cell>
          <cell r="E338">
            <v>7774</v>
          </cell>
          <cell r="F338">
            <v>114</v>
          </cell>
          <cell r="G338" t="str">
            <v>Частная фирма "ШЕРЗОД"</v>
          </cell>
          <cell r="H338">
            <v>203403843</v>
          </cell>
        </row>
        <row r="339">
          <cell r="C339">
            <v>17893232</v>
          </cell>
          <cell r="D339">
            <v>71500</v>
          </cell>
          <cell r="E339">
            <v>7774</v>
          </cell>
          <cell r="F339">
            <v>114</v>
          </cell>
          <cell r="G339" t="str">
            <v>Частная фирма "КАРЛИК"</v>
          </cell>
          <cell r="H339">
            <v>203408844</v>
          </cell>
        </row>
        <row r="340">
          <cell r="C340">
            <v>17896064</v>
          </cell>
          <cell r="D340">
            <v>61124</v>
          </cell>
          <cell r="E340">
            <v>7774</v>
          </cell>
          <cell r="F340">
            <v>114</v>
          </cell>
          <cell r="G340" t="str">
            <v>Производственное предприятие "МУХАББАТ"</v>
          </cell>
          <cell r="H340">
            <v>203408868</v>
          </cell>
        </row>
        <row r="341">
          <cell r="C341">
            <v>17974433</v>
          </cell>
          <cell r="D341">
            <v>93160</v>
          </cell>
          <cell r="E341">
            <v>7774</v>
          </cell>
          <cell r="F341">
            <v>114</v>
          </cell>
          <cell r="G341" t="str">
            <v>Частный парк "МАДИHА-БОHУ"</v>
          </cell>
          <cell r="H341">
            <v>203479836</v>
          </cell>
        </row>
        <row r="342">
          <cell r="C342">
            <v>18866467</v>
          </cell>
          <cell r="D342">
            <v>71500</v>
          </cell>
          <cell r="E342">
            <v>7774</v>
          </cell>
          <cell r="F342">
            <v>114</v>
          </cell>
          <cell r="G342" t="str">
            <v>Торговое предприятие "ШАМОЛ-ШИФО"</v>
          </cell>
          <cell r="H342">
            <v>204338740</v>
          </cell>
        </row>
        <row r="343">
          <cell r="C343">
            <v>17256399</v>
          </cell>
          <cell r="D343">
            <v>71500</v>
          </cell>
          <cell r="E343">
            <v>7774</v>
          </cell>
          <cell r="F343">
            <v>114</v>
          </cell>
          <cell r="G343" t="str">
            <v>Производственно коммерческое предприятие "АЛЬФА"</v>
          </cell>
          <cell r="H343">
            <v>202529149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  <sheetName val="gjnht, rjhpbyf"/>
      <sheetName val="Варианты"/>
      <sheetName val="Фориш 2003"/>
      <sheetName val="URGDSPL"/>
      <sheetName val="Лист1"/>
      <sheetName val="효율계획(당월)"/>
      <sheetName val="gjnht,_rjhpbyf"/>
      <sheetName val="Фориш_2003"/>
      <sheetName val="Results"/>
      <sheetName val="Store"/>
      <sheetName val="Трест02-28факт "/>
      <sheetName val="Зан-ть(р-ны)"/>
      <sheetName val="Тахлил туловчи"/>
      <sheetName val="BESHK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c"/>
      <sheetName val="Лист3"/>
      <sheetName val="Svod_OBL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Уюшмага 2-Ф"/>
      <sheetName val="уюшмага10,09 холатига"/>
      <sheetName val="Жами свод"/>
      <sheetName val="Уюшмага Форма-2"/>
      <sheetName val="Уюшмага Ж10,09"/>
      <sheetName val="Массив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B25"/>
  <sheetViews>
    <sheetView tabSelected="1" zoomScale="70" zoomScaleNormal="70" workbookViewId="0">
      <selection activeCell="B13" sqref="B13"/>
    </sheetView>
  </sheetViews>
  <sheetFormatPr defaultRowHeight="18.75"/>
  <cols>
    <col min="1" max="1" width="9.140625" style="1"/>
    <col min="2" max="2" width="35.28515625" style="1" customWidth="1"/>
    <col min="3" max="3" width="12.28515625" style="1" customWidth="1"/>
    <col min="4" max="5" width="17.5703125" style="3" customWidth="1"/>
    <col min="6" max="6" width="18.42578125" style="3" customWidth="1"/>
    <col min="7" max="7" width="15.42578125" style="3" customWidth="1"/>
    <col min="8" max="8" width="10.42578125" style="1" customWidth="1"/>
    <col min="9" max="9" width="12.28515625" style="1" customWidth="1"/>
    <col min="10" max="10" width="18.42578125" style="3" customWidth="1"/>
    <col min="11" max="11" width="16.28515625" style="3" customWidth="1"/>
    <col min="12" max="12" width="16.85546875" style="3" customWidth="1"/>
    <col min="13" max="13" width="15.42578125" style="3" customWidth="1"/>
    <col min="14" max="14" width="10.42578125" style="1" customWidth="1"/>
    <col min="15" max="15" width="12.28515625" style="1" customWidth="1"/>
    <col min="16" max="16" width="16.28515625" style="3" customWidth="1"/>
    <col min="17" max="17" width="14" style="3" customWidth="1"/>
    <col min="18" max="18" width="16.85546875" style="3" customWidth="1"/>
    <col min="19" max="19" width="15.42578125" style="3" customWidth="1"/>
    <col min="20" max="20" width="10.42578125" style="1" customWidth="1"/>
    <col min="21" max="21" width="12.28515625" style="1" customWidth="1"/>
    <col min="22" max="22" width="18.140625" style="3" customWidth="1"/>
    <col min="23" max="23" width="15.42578125" style="3" customWidth="1"/>
    <col min="24" max="24" width="18" style="3" customWidth="1"/>
    <col min="25" max="25" width="15.42578125" style="3" customWidth="1"/>
    <col min="26" max="26" width="10.42578125" style="1" customWidth="1"/>
    <col min="27" max="16384" width="9.140625" style="1"/>
  </cols>
  <sheetData>
    <row r="1" spans="1:28">
      <c r="U1" s="29" t="s">
        <v>193</v>
      </c>
      <c r="V1" s="29"/>
      <c r="W1" s="29"/>
      <c r="X1" s="29"/>
      <c r="Y1" s="29"/>
      <c r="Z1" s="29"/>
    </row>
    <row r="3" spans="1:28" ht="22.5">
      <c r="A3" s="30" t="s">
        <v>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8" ht="19.5" thickBot="1"/>
    <row r="5" spans="1:28" ht="19.5" thickBot="1">
      <c r="A5" s="28" t="s">
        <v>5</v>
      </c>
      <c r="B5" s="28" t="s">
        <v>6</v>
      </c>
      <c r="C5" s="28" t="s">
        <v>2</v>
      </c>
      <c r="D5" s="28"/>
      <c r="E5" s="28"/>
      <c r="F5" s="28"/>
      <c r="G5" s="28"/>
      <c r="H5" s="28"/>
      <c r="I5" s="28" t="s">
        <v>7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8" ht="19.5" thickBot="1">
      <c r="A6" s="28"/>
      <c r="B6" s="28"/>
      <c r="C6" s="28"/>
      <c r="D6" s="28"/>
      <c r="E6" s="28"/>
      <c r="F6" s="28"/>
      <c r="G6" s="28"/>
      <c r="H6" s="28"/>
      <c r="I6" s="28" t="s">
        <v>8</v>
      </c>
      <c r="J6" s="28"/>
      <c r="K6" s="28"/>
      <c r="L6" s="28"/>
      <c r="M6" s="28"/>
      <c r="N6" s="28"/>
      <c r="O6" s="28" t="s">
        <v>9</v>
      </c>
      <c r="P6" s="28"/>
      <c r="Q6" s="28"/>
      <c r="R6" s="28"/>
      <c r="S6" s="28"/>
      <c r="T6" s="28"/>
      <c r="U6" s="28" t="s">
        <v>10</v>
      </c>
      <c r="V6" s="28"/>
      <c r="W6" s="28"/>
      <c r="X6" s="28"/>
      <c r="Y6" s="28"/>
      <c r="Z6" s="28"/>
    </row>
    <row r="7" spans="1:28" ht="19.5" thickBot="1">
      <c r="A7" s="28"/>
      <c r="B7" s="28"/>
      <c r="C7" s="28" t="s">
        <v>11</v>
      </c>
      <c r="D7" s="27" t="s">
        <v>14</v>
      </c>
      <c r="E7" s="27" t="s">
        <v>15</v>
      </c>
      <c r="F7" s="27"/>
      <c r="G7" s="27"/>
      <c r="H7" s="28" t="s">
        <v>16</v>
      </c>
      <c r="I7" s="28" t="s">
        <v>11</v>
      </c>
      <c r="J7" s="27" t="s">
        <v>14</v>
      </c>
      <c r="K7" s="27" t="s">
        <v>15</v>
      </c>
      <c r="L7" s="27"/>
      <c r="M7" s="27"/>
      <c r="N7" s="28" t="s">
        <v>16</v>
      </c>
      <c r="O7" s="28" t="s">
        <v>11</v>
      </c>
      <c r="P7" s="27" t="s">
        <v>14</v>
      </c>
      <c r="Q7" s="27" t="s">
        <v>15</v>
      </c>
      <c r="R7" s="27"/>
      <c r="S7" s="27"/>
      <c r="T7" s="28" t="s">
        <v>16</v>
      </c>
      <c r="U7" s="28" t="s">
        <v>11</v>
      </c>
      <c r="V7" s="27" t="s">
        <v>14</v>
      </c>
      <c r="W7" s="27" t="s">
        <v>15</v>
      </c>
      <c r="X7" s="27"/>
      <c r="Y7" s="27"/>
      <c r="Z7" s="28" t="s">
        <v>16</v>
      </c>
    </row>
    <row r="8" spans="1:28" ht="57" thickBot="1">
      <c r="A8" s="28"/>
      <c r="B8" s="28"/>
      <c r="C8" s="28"/>
      <c r="D8" s="27"/>
      <c r="E8" s="22" t="s">
        <v>17</v>
      </c>
      <c r="F8" s="22" t="s">
        <v>18</v>
      </c>
      <c r="G8" s="22" t="s">
        <v>19</v>
      </c>
      <c r="H8" s="28"/>
      <c r="I8" s="28"/>
      <c r="J8" s="27"/>
      <c r="K8" s="22" t="s">
        <v>17</v>
      </c>
      <c r="L8" s="22" t="s">
        <v>18</v>
      </c>
      <c r="M8" s="22" t="s">
        <v>19</v>
      </c>
      <c r="N8" s="28"/>
      <c r="O8" s="28"/>
      <c r="P8" s="27"/>
      <c r="Q8" s="22" t="s">
        <v>17</v>
      </c>
      <c r="R8" s="22" t="s">
        <v>18</v>
      </c>
      <c r="S8" s="22" t="s">
        <v>19</v>
      </c>
      <c r="T8" s="28"/>
      <c r="U8" s="28"/>
      <c r="V8" s="27"/>
      <c r="W8" s="22" t="s">
        <v>17</v>
      </c>
      <c r="X8" s="22" t="s">
        <v>18</v>
      </c>
      <c r="Y8" s="22" t="s">
        <v>19</v>
      </c>
      <c r="Z8" s="28"/>
    </row>
    <row r="9" spans="1:28">
      <c r="A9" s="37"/>
      <c r="B9" s="38" t="s">
        <v>23</v>
      </c>
      <c r="C9" s="39">
        <f>+C10+C11+C12+C13+C14+C15+C18+C21+C23+C24+C25</f>
        <v>117</v>
      </c>
      <c r="D9" s="39">
        <f>+D10+D11+D12+D13+D14+D15+D18+D21+D23+D24+D25</f>
        <v>268396</v>
      </c>
      <c r="E9" s="39">
        <f>+E10+E11+E12+E13+E14+E15+E18+E21+E23+E24+E25</f>
        <v>109586</v>
      </c>
      <c r="F9" s="39">
        <f>+F10+F11+F12+F13+F14+F15+F18+F21+F23+F24+F25</f>
        <v>158810</v>
      </c>
      <c r="G9" s="39">
        <f>+G10+G11+G12+G13+G14+G15+G18+G21+G23+G24+G25</f>
        <v>0</v>
      </c>
      <c r="H9" s="39">
        <f>+H10+H11+H12+H13+H14+H15+H18+H21+H23+H24+H25</f>
        <v>1120</v>
      </c>
      <c r="I9" s="39">
        <f>+I10+I11+I12+I13+I14+I15+I18+I21+I23+I24+I25</f>
        <v>41</v>
      </c>
      <c r="J9" s="39">
        <f t="shared" ref="J9:L9" si="0">+J10+J11+J12+J13+J14+J15+J18+J21+J23+J24+J25</f>
        <v>77535</v>
      </c>
      <c r="K9" s="39">
        <f t="shared" si="0"/>
        <v>40855</v>
      </c>
      <c r="L9" s="39">
        <f t="shared" si="0"/>
        <v>36680</v>
      </c>
      <c r="M9" s="39">
        <f t="shared" ref="K9:Z9" si="1">+M10+M11+M12+M13+M14+M15+M18+M21+M23+M24+M25</f>
        <v>0</v>
      </c>
      <c r="N9" s="39">
        <f t="shared" si="1"/>
        <v>364</v>
      </c>
      <c r="O9" s="39">
        <f t="shared" si="1"/>
        <v>39</v>
      </c>
      <c r="P9" s="39">
        <f t="shared" si="1"/>
        <v>89041</v>
      </c>
      <c r="Q9" s="39">
        <f t="shared" si="1"/>
        <v>38526</v>
      </c>
      <c r="R9" s="39">
        <f t="shared" si="1"/>
        <v>50515</v>
      </c>
      <c r="S9" s="39">
        <f t="shared" si="1"/>
        <v>0</v>
      </c>
      <c r="T9" s="39">
        <f t="shared" si="1"/>
        <v>425</v>
      </c>
      <c r="U9" s="39">
        <f t="shared" si="1"/>
        <v>37</v>
      </c>
      <c r="V9" s="39">
        <f t="shared" si="1"/>
        <v>101820</v>
      </c>
      <c r="W9" s="39">
        <f t="shared" si="1"/>
        <v>30205</v>
      </c>
      <c r="X9" s="39">
        <f t="shared" si="1"/>
        <v>71615</v>
      </c>
      <c r="Y9" s="39">
        <f t="shared" si="1"/>
        <v>0</v>
      </c>
      <c r="Z9" s="46">
        <f t="shared" si="1"/>
        <v>331</v>
      </c>
    </row>
    <row r="10" spans="1:28" ht="37.5">
      <c r="A10" s="40">
        <v>1</v>
      </c>
      <c r="B10" s="41" t="s">
        <v>24</v>
      </c>
      <c r="C10" s="33">
        <f>+I10+O10+U10</f>
        <v>18</v>
      </c>
      <c r="D10" s="33">
        <f>+J10+P10+V10</f>
        <v>1135</v>
      </c>
      <c r="E10" s="33">
        <f t="shared" ref="E10:H25" si="2">+K10+Q10+W10</f>
        <v>960</v>
      </c>
      <c r="F10" s="33">
        <f t="shared" si="2"/>
        <v>175</v>
      </c>
      <c r="G10" s="33">
        <f t="shared" si="2"/>
        <v>0</v>
      </c>
      <c r="H10" s="33">
        <f>+N10+T10+Z10</f>
        <v>43</v>
      </c>
      <c r="I10" s="33">
        <v>5</v>
      </c>
      <c r="J10" s="33">
        <f>+K10+M10+L10</f>
        <v>340</v>
      </c>
      <c r="K10" s="33">
        <v>270</v>
      </c>
      <c r="L10" s="33">
        <v>70</v>
      </c>
      <c r="M10" s="33"/>
      <c r="N10" s="33">
        <v>12</v>
      </c>
      <c r="O10" s="33">
        <v>6</v>
      </c>
      <c r="P10" s="33">
        <f>+Q10+R10+S10</f>
        <v>380</v>
      </c>
      <c r="Q10" s="33">
        <v>345</v>
      </c>
      <c r="R10" s="33">
        <v>35</v>
      </c>
      <c r="S10" s="33"/>
      <c r="T10" s="33">
        <v>15</v>
      </c>
      <c r="U10" s="33">
        <v>7</v>
      </c>
      <c r="V10" s="33">
        <f>+W10+X10</f>
        <v>415</v>
      </c>
      <c r="W10" s="33">
        <v>345</v>
      </c>
      <c r="X10" s="33">
        <v>70</v>
      </c>
      <c r="Y10" s="33"/>
      <c r="Z10" s="47">
        <v>16</v>
      </c>
    </row>
    <row r="11" spans="1:28" ht="37.5">
      <c r="A11" s="40">
        <v>2</v>
      </c>
      <c r="B11" s="41" t="s">
        <v>25</v>
      </c>
      <c r="C11" s="33">
        <f t="shared" ref="C11:H25" si="3">+I11+O11+U11</f>
        <v>11</v>
      </c>
      <c r="D11" s="33">
        <f t="shared" si="3"/>
        <v>1200</v>
      </c>
      <c r="E11" s="33">
        <f t="shared" si="2"/>
        <v>880</v>
      </c>
      <c r="F11" s="33">
        <f t="shared" si="2"/>
        <v>320</v>
      </c>
      <c r="G11" s="33">
        <f t="shared" si="2"/>
        <v>0</v>
      </c>
      <c r="H11" s="33">
        <f t="shared" si="2"/>
        <v>35</v>
      </c>
      <c r="I11" s="33">
        <v>3</v>
      </c>
      <c r="J11" s="33">
        <f t="shared" ref="J11:J25" si="4">+K11+M11+L11</f>
        <v>240</v>
      </c>
      <c r="K11" s="33">
        <v>240</v>
      </c>
      <c r="L11" s="33"/>
      <c r="M11" s="33"/>
      <c r="N11" s="33">
        <v>9</v>
      </c>
      <c r="O11" s="33">
        <v>4</v>
      </c>
      <c r="P11" s="33">
        <f t="shared" ref="P11:P25" si="5">+Q11+R11+S11</f>
        <v>480</v>
      </c>
      <c r="Q11" s="33">
        <v>320</v>
      </c>
      <c r="R11" s="33">
        <v>160</v>
      </c>
      <c r="S11" s="33"/>
      <c r="T11" s="33">
        <v>14</v>
      </c>
      <c r="U11" s="33">
        <v>4</v>
      </c>
      <c r="V11" s="33">
        <f t="shared" ref="V11:V25" si="6">+W11+X11</f>
        <v>480</v>
      </c>
      <c r="W11" s="33">
        <v>320</v>
      </c>
      <c r="X11" s="33">
        <v>160</v>
      </c>
      <c r="Y11" s="33"/>
      <c r="Z11" s="47">
        <v>12</v>
      </c>
    </row>
    <row r="12" spans="1:28" ht="37.5">
      <c r="A12" s="40">
        <v>3</v>
      </c>
      <c r="B12" s="41" t="s">
        <v>26</v>
      </c>
      <c r="C12" s="33">
        <f t="shared" si="3"/>
        <v>9</v>
      </c>
      <c r="D12" s="33">
        <f t="shared" si="3"/>
        <v>143600</v>
      </c>
      <c r="E12" s="33">
        <f t="shared" si="2"/>
        <v>42360</v>
      </c>
      <c r="F12" s="33">
        <f t="shared" si="2"/>
        <v>101240</v>
      </c>
      <c r="G12" s="33">
        <f t="shared" si="2"/>
        <v>0</v>
      </c>
      <c r="H12" s="33">
        <f t="shared" si="2"/>
        <v>302</v>
      </c>
      <c r="I12" s="33">
        <v>5</v>
      </c>
      <c r="J12" s="33">
        <f t="shared" si="4"/>
        <v>24513.5</v>
      </c>
      <c r="K12" s="33">
        <v>6573.5</v>
      </c>
      <c r="L12" s="33">
        <v>17940</v>
      </c>
      <c r="M12" s="33"/>
      <c r="N12" s="33">
        <v>57</v>
      </c>
      <c r="O12" s="33">
        <v>3</v>
      </c>
      <c r="P12" s="33">
        <f t="shared" si="5"/>
        <v>53741.5</v>
      </c>
      <c r="Q12" s="33">
        <v>19441.5</v>
      </c>
      <c r="R12" s="33">
        <v>34300</v>
      </c>
      <c r="S12" s="33"/>
      <c r="T12" s="33">
        <v>105</v>
      </c>
      <c r="U12" s="33">
        <v>1</v>
      </c>
      <c r="V12" s="33">
        <f t="shared" si="6"/>
        <v>65345</v>
      </c>
      <c r="W12" s="33">
        <v>16345</v>
      </c>
      <c r="X12" s="33">
        <v>49000</v>
      </c>
      <c r="Y12" s="33"/>
      <c r="Z12" s="47">
        <v>140</v>
      </c>
    </row>
    <row r="13" spans="1:28" ht="37.5">
      <c r="A13" s="40">
        <v>4</v>
      </c>
      <c r="B13" s="41" t="s">
        <v>27</v>
      </c>
      <c r="C13" s="33">
        <f t="shared" si="3"/>
        <v>4</v>
      </c>
      <c r="D13" s="33">
        <f t="shared" si="3"/>
        <v>1440</v>
      </c>
      <c r="E13" s="33">
        <f t="shared" si="2"/>
        <v>1400</v>
      </c>
      <c r="F13" s="33">
        <f t="shared" si="2"/>
        <v>40</v>
      </c>
      <c r="G13" s="33">
        <f t="shared" si="2"/>
        <v>0</v>
      </c>
      <c r="H13" s="33">
        <f t="shared" si="2"/>
        <v>8</v>
      </c>
      <c r="I13" s="33">
        <v>1</v>
      </c>
      <c r="J13" s="33">
        <f t="shared" si="4"/>
        <v>200</v>
      </c>
      <c r="K13" s="33">
        <v>200</v>
      </c>
      <c r="L13" s="33"/>
      <c r="M13" s="33"/>
      <c r="N13" s="33">
        <v>3</v>
      </c>
      <c r="O13" s="33">
        <v>1</v>
      </c>
      <c r="P13" s="33">
        <f t="shared" si="5"/>
        <v>360</v>
      </c>
      <c r="Q13" s="33">
        <v>360</v>
      </c>
      <c r="R13" s="33"/>
      <c r="S13" s="33"/>
      <c r="T13" s="33">
        <v>2</v>
      </c>
      <c r="U13" s="33">
        <v>2</v>
      </c>
      <c r="V13" s="33">
        <f t="shared" si="6"/>
        <v>880</v>
      </c>
      <c r="W13" s="33">
        <v>840</v>
      </c>
      <c r="X13" s="33">
        <v>40</v>
      </c>
      <c r="Y13" s="33"/>
      <c r="Z13" s="47">
        <v>3</v>
      </c>
    </row>
    <row r="14" spans="1:28" ht="37.5">
      <c r="A14" s="40">
        <v>5</v>
      </c>
      <c r="B14" s="41" t="s">
        <v>28</v>
      </c>
      <c r="C14" s="33">
        <f t="shared" si="3"/>
        <v>13</v>
      </c>
      <c r="D14" s="33">
        <f t="shared" si="3"/>
        <v>9520</v>
      </c>
      <c r="E14" s="33">
        <f t="shared" si="2"/>
        <v>6600</v>
      </c>
      <c r="F14" s="33">
        <f t="shared" si="2"/>
        <v>2920</v>
      </c>
      <c r="G14" s="33">
        <f t="shared" si="2"/>
        <v>0</v>
      </c>
      <c r="H14" s="33">
        <f t="shared" si="2"/>
        <v>41</v>
      </c>
      <c r="I14" s="33">
        <v>4</v>
      </c>
      <c r="J14" s="33">
        <f t="shared" si="4"/>
        <v>4120</v>
      </c>
      <c r="K14" s="33">
        <v>2300</v>
      </c>
      <c r="L14" s="33">
        <v>1820</v>
      </c>
      <c r="M14" s="33"/>
      <c r="N14" s="33">
        <v>19</v>
      </c>
      <c r="O14" s="33">
        <v>3</v>
      </c>
      <c r="P14" s="33">
        <f t="shared" si="5"/>
        <v>2250</v>
      </c>
      <c r="Q14" s="33">
        <v>1750</v>
      </c>
      <c r="R14" s="33">
        <v>500</v>
      </c>
      <c r="S14" s="33"/>
      <c r="T14" s="33">
        <v>4</v>
      </c>
      <c r="U14" s="33">
        <v>6</v>
      </c>
      <c r="V14" s="33">
        <f t="shared" si="6"/>
        <v>3150</v>
      </c>
      <c r="W14" s="33">
        <v>2550</v>
      </c>
      <c r="X14" s="33">
        <v>600</v>
      </c>
      <c r="Y14" s="33"/>
      <c r="Z14" s="47">
        <v>18</v>
      </c>
    </row>
    <row r="15" spans="1:28" s="24" customFormat="1">
      <c r="A15" s="42">
        <v>6</v>
      </c>
      <c r="B15" s="43" t="s">
        <v>29</v>
      </c>
      <c r="C15" s="34">
        <f t="shared" si="3"/>
        <v>15</v>
      </c>
      <c r="D15" s="34">
        <f t="shared" si="3"/>
        <v>6940</v>
      </c>
      <c r="E15" s="34">
        <f t="shared" si="2"/>
        <v>6690</v>
      </c>
      <c r="F15" s="34">
        <f t="shared" si="2"/>
        <v>250</v>
      </c>
      <c r="G15" s="34">
        <f t="shared" si="2"/>
        <v>0</v>
      </c>
      <c r="H15" s="34">
        <f t="shared" si="2"/>
        <v>108</v>
      </c>
      <c r="I15" s="34">
        <f>+I17</f>
        <v>6</v>
      </c>
      <c r="J15" s="34">
        <f t="shared" ref="J15:Z15" si="7">+J17</f>
        <v>3070</v>
      </c>
      <c r="K15" s="34">
        <f t="shared" si="7"/>
        <v>2920</v>
      </c>
      <c r="L15" s="34">
        <f t="shared" si="7"/>
        <v>150</v>
      </c>
      <c r="M15" s="34">
        <f t="shared" si="7"/>
        <v>0</v>
      </c>
      <c r="N15" s="34">
        <f t="shared" si="7"/>
        <v>46</v>
      </c>
      <c r="O15" s="34">
        <f t="shared" si="7"/>
        <v>3</v>
      </c>
      <c r="P15" s="33">
        <f t="shared" si="5"/>
        <v>2030</v>
      </c>
      <c r="Q15" s="34">
        <f t="shared" si="7"/>
        <v>2030</v>
      </c>
      <c r="R15" s="34">
        <f t="shared" si="7"/>
        <v>0</v>
      </c>
      <c r="S15" s="34">
        <f t="shared" si="7"/>
        <v>0</v>
      </c>
      <c r="T15" s="34">
        <f t="shared" si="7"/>
        <v>26</v>
      </c>
      <c r="U15" s="34">
        <f t="shared" si="7"/>
        <v>6</v>
      </c>
      <c r="V15" s="33">
        <f t="shared" si="6"/>
        <v>1840</v>
      </c>
      <c r="W15" s="34">
        <f t="shared" si="7"/>
        <v>1740</v>
      </c>
      <c r="X15" s="34">
        <f t="shared" si="7"/>
        <v>100</v>
      </c>
      <c r="Y15" s="34">
        <f t="shared" si="7"/>
        <v>0</v>
      </c>
      <c r="Z15" s="48">
        <f t="shared" si="7"/>
        <v>36</v>
      </c>
      <c r="AA15" s="1"/>
      <c r="AB15" s="1"/>
    </row>
    <row r="16" spans="1:28">
      <c r="A16" s="40"/>
      <c r="B16" s="41" t="s">
        <v>30</v>
      </c>
      <c r="C16" s="33">
        <f t="shared" si="3"/>
        <v>0</v>
      </c>
      <c r="D16" s="33">
        <f t="shared" si="3"/>
        <v>0</v>
      </c>
      <c r="E16" s="33">
        <f t="shared" si="2"/>
        <v>0</v>
      </c>
      <c r="F16" s="33">
        <f t="shared" si="2"/>
        <v>0</v>
      </c>
      <c r="G16" s="33">
        <f t="shared" si="2"/>
        <v>0</v>
      </c>
      <c r="H16" s="33">
        <f t="shared" si="2"/>
        <v>0</v>
      </c>
      <c r="I16" s="33"/>
      <c r="J16" s="33">
        <f t="shared" si="4"/>
        <v>0</v>
      </c>
      <c r="K16" s="33"/>
      <c r="L16" s="33"/>
      <c r="M16" s="33"/>
      <c r="N16" s="33"/>
      <c r="O16" s="33"/>
      <c r="P16" s="33">
        <f t="shared" si="5"/>
        <v>0</v>
      </c>
      <c r="Q16" s="33"/>
      <c r="R16" s="33"/>
      <c r="S16" s="33"/>
      <c r="T16" s="33"/>
      <c r="U16" s="33"/>
      <c r="V16" s="33">
        <f t="shared" si="6"/>
        <v>0</v>
      </c>
      <c r="W16" s="33"/>
      <c r="X16" s="33"/>
      <c r="Y16" s="33"/>
      <c r="Z16" s="47"/>
    </row>
    <row r="17" spans="1:28">
      <c r="A17" s="40"/>
      <c r="B17" s="41" t="s">
        <v>31</v>
      </c>
      <c r="C17" s="33">
        <f t="shared" si="3"/>
        <v>15</v>
      </c>
      <c r="D17" s="33">
        <f t="shared" si="3"/>
        <v>6940</v>
      </c>
      <c r="E17" s="33">
        <f t="shared" si="2"/>
        <v>6690</v>
      </c>
      <c r="F17" s="33">
        <f t="shared" si="2"/>
        <v>250</v>
      </c>
      <c r="G17" s="33">
        <f t="shared" si="2"/>
        <v>0</v>
      </c>
      <c r="H17" s="33">
        <f t="shared" si="2"/>
        <v>108</v>
      </c>
      <c r="I17" s="33">
        <v>6</v>
      </c>
      <c r="J17" s="33">
        <f t="shared" si="4"/>
        <v>3070</v>
      </c>
      <c r="K17" s="33">
        <v>2920</v>
      </c>
      <c r="L17" s="33">
        <v>150</v>
      </c>
      <c r="M17" s="33"/>
      <c r="N17" s="33">
        <v>46</v>
      </c>
      <c r="O17" s="33">
        <v>3</v>
      </c>
      <c r="P17" s="33">
        <f t="shared" si="5"/>
        <v>2030</v>
      </c>
      <c r="Q17" s="33">
        <v>2030</v>
      </c>
      <c r="R17" s="33"/>
      <c r="S17" s="33"/>
      <c r="T17" s="33">
        <v>26</v>
      </c>
      <c r="U17" s="33">
        <v>6</v>
      </c>
      <c r="V17" s="33">
        <f t="shared" si="6"/>
        <v>1840</v>
      </c>
      <c r="W17" s="33">
        <v>1740</v>
      </c>
      <c r="X17" s="33">
        <v>100</v>
      </c>
      <c r="Y17" s="33"/>
      <c r="Z17" s="47">
        <v>36</v>
      </c>
    </row>
    <row r="18" spans="1:28" s="24" customFormat="1" ht="37.5">
      <c r="A18" s="42">
        <v>7</v>
      </c>
      <c r="B18" s="43" t="s">
        <v>32</v>
      </c>
      <c r="C18" s="34">
        <f>+C19+C20</f>
        <v>23</v>
      </c>
      <c r="D18" s="34">
        <f t="shared" ref="D18:Z18" si="8">+D19+D20</f>
        <v>13000</v>
      </c>
      <c r="E18" s="34">
        <f t="shared" si="8"/>
        <v>10835</v>
      </c>
      <c r="F18" s="34">
        <f t="shared" si="8"/>
        <v>2165</v>
      </c>
      <c r="G18" s="34">
        <f t="shared" si="8"/>
        <v>0</v>
      </c>
      <c r="H18" s="34">
        <f t="shared" si="8"/>
        <v>121</v>
      </c>
      <c r="I18" s="34">
        <f t="shared" si="8"/>
        <v>8</v>
      </c>
      <c r="J18" s="34">
        <f t="shared" si="8"/>
        <v>7550</v>
      </c>
      <c r="K18" s="34">
        <f t="shared" si="8"/>
        <v>6500</v>
      </c>
      <c r="L18" s="34">
        <f t="shared" si="8"/>
        <v>1050</v>
      </c>
      <c r="M18" s="34">
        <f t="shared" si="8"/>
        <v>0</v>
      </c>
      <c r="N18" s="34">
        <f t="shared" si="8"/>
        <v>54</v>
      </c>
      <c r="O18" s="34">
        <f t="shared" si="8"/>
        <v>9</v>
      </c>
      <c r="P18" s="33">
        <f t="shared" si="5"/>
        <v>4395</v>
      </c>
      <c r="Q18" s="34">
        <f t="shared" si="8"/>
        <v>3675</v>
      </c>
      <c r="R18" s="34">
        <f t="shared" si="8"/>
        <v>720</v>
      </c>
      <c r="S18" s="34">
        <f t="shared" si="8"/>
        <v>0</v>
      </c>
      <c r="T18" s="34">
        <f t="shared" si="8"/>
        <v>51</v>
      </c>
      <c r="U18" s="34">
        <f t="shared" si="8"/>
        <v>6</v>
      </c>
      <c r="V18" s="33">
        <f t="shared" si="6"/>
        <v>1055</v>
      </c>
      <c r="W18" s="34">
        <f t="shared" si="8"/>
        <v>660</v>
      </c>
      <c r="X18" s="34">
        <f t="shared" si="8"/>
        <v>395</v>
      </c>
      <c r="Y18" s="34">
        <f t="shared" si="8"/>
        <v>0</v>
      </c>
      <c r="Z18" s="48">
        <f t="shared" si="8"/>
        <v>16</v>
      </c>
      <c r="AA18" s="1"/>
      <c r="AB18" s="1"/>
    </row>
    <row r="19" spans="1:28" ht="37.5">
      <c r="A19" s="40"/>
      <c r="B19" s="41" t="s">
        <v>33</v>
      </c>
      <c r="C19" s="33">
        <f t="shared" si="3"/>
        <v>18</v>
      </c>
      <c r="D19" s="33">
        <f t="shared" si="3"/>
        <v>11685</v>
      </c>
      <c r="E19" s="33">
        <f t="shared" si="3"/>
        <v>10020</v>
      </c>
      <c r="F19" s="33">
        <f t="shared" si="3"/>
        <v>1665</v>
      </c>
      <c r="G19" s="33">
        <f t="shared" si="3"/>
        <v>0</v>
      </c>
      <c r="H19" s="33">
        <f t="shared" si="3"/>
        <v>103</v>
      </c>
      <c r="I19" s="33">
        <v>7</v>
      </c>
      <c r="J19" s="33">
        <f t="shared" si="4"/>
        <v>6550</v>
      </c>
      <c r="K19" s="33">
        <v>6000</v>
      </c>
      <c r="L19" s="35">
        <v>550</v>
      </c>
      <c r="M19" s="33"/>
      <c r="N19" s="33">
        <v>50</v>
      </c>
      <c r="O19" s="33">
        <v>7</v>
      </c>
      <c r="P19" s="33">
        <f t="shared" si="5"/>
        <v>4270</v>
      </c>
      <c r="Q19" s="33">
        <v>3550</v>
      </c>
      <c r="R19" s="33">
        <v>720</v>
      </c>
      <c r="S19" s="33"/>
      <c r="T19" s="33">
        <v>46</v>
      </c>
      <c r="U19" s="33">
        <v>4</v>
      </c>
      <c r="V19" s="33">
        <f t="shared" si="6"/>
        <v>865</v>
      </c>
      <c r="W19" s="33">
        <v>470</v>
      </c>
      <c r="X19" s="33">
        <v>395</v>
      </c>
      <c r="Y19" s="33"/>
      <c r="Z19" s="47">
        <v>7</v>
      </c>
    </row>
    <row r="20" spans="1:28">
      <c r="A20" s="40"/>
      <c r="B20" s="41" t="s">
        <v>34</v>
      </c>
      <c r="C20" s="33">
        <f t="shared" si="3"/>
        <v>5</v>
      </c>
      <c r="D20" s="33">
        <f t="shared" si="3"/>
        <v>1315</v>
      </c>
      <c r="E20" s="33">
        <f t="shared" si="2"/>
        <v>815</v>
      </c>
      <c r="F20" s="33">
        <f t="shared" si="2"/>
        <v>500</v>
      </c>
      <c r="G20" s="33">
        <f t="shared" si="2"/>
        <v>0</v>
      </c>
      <c r="H20" s="33">
        <f t="shared" si="2"/>
        <v>18</v>
      </c>
      <c r="I20" s="33">
        <v>1</v>
      </c>
      <c r="J20" s="33">
        <f t="shared" si="4"/>
        <v>1000</v>
      </c>
      <c r="K20" s="33">
        <v>500</v>
      </c>
      <c r="L20" s="33">
        <v>500</v>
      </c>
      <c r="M20" s="33"/>
      <c r="N20" s="33">
        <v>4</v>
      </c>
      <c r="O20" s="33">
        <v>2</v>
      </c>
      <c r="P20" s="33">
        <f t="shared" si="5"/>
        <v>125</v>
      </c>
      <c r="Q20" s="33">
        <v>125</v>
      </c>
      <c r="R20" s="33"/>
      <c r="S20" s="33"/>
      <c r="T20" s="33">
        <v>5</v>
      </c>
      <c r="U20" s="33">
        <v>2</v>
      </c>
      <c r="V20" s="33">
        <f t="shared" si="6"/>
        <v>190</v>
      </c>
      <c r="W20" s="33">
        <v>190</v>
      </c>
      <c r="X20" s="33"/>
      <c r="Y20" s="33"/>
      <c r="Z20" s="47">
        <v>9</v>
      </c>
    </row>
    <row r="21" spans="1:28" s="24" customFormat="1" ht="56.25">
      <c r="A21" s="42">
        <v>8</v>
      </c>
      <c r="B21" s="43" t="s">
        <v>35</v>
      </c>
      <c r="C21" s="34">
        <f t="shared" si="3"/>
        <v>9</v>
      </c>
      <c r="D21" s="34">
        <f t="shared" si="3"/>
        <v>33450</v>
      </c>
      <c r="E21" s="34">
        <f t="shared" si="2"/>
        <v>24050</v>
      </c>
      <c r="F21" s="34">
        <f t="shared" si="2"/>
        <v>9400</v>
      </c>
      <c r="G21" s="34">
        <f t="shared" si="2"/>
        <v>0</v>
      </c>
      <c r="H21" s="34">
        <f t="shared" si="2"/>
        <v>239</v>
      </c>
      <c r="I21" s="34">
        <f>+I22</f>
        <v>3</v>
      </c>
      <c r="J21" s="34">
        <f t="shared" ref="J21:Z21" si="9">+J22</f>
        <v>28500</v>
      </c>
      <c r="K21" s="34">
        <f t="shared" si="9"/>
        <v>19250</v>
      </c>
      <c r="L21" s="34">
        <f t="shared" si="9"/>
        <v>9250</v>
      </c>
      <c r="M21" s="34">
        <f t="shared" si="9"/>
        <v>0</v>
      </c>
      <c r="N21" s="34">
        <f t="shared" si="9"/>
        <v>115</v>
      </c>
      <c r="O21" s="34">
        <f t="shared" si="9"/>
        <v>3</v>
      </c>
      <c r="P21" s="33">
        <f t="shared" si="5"/>
        <v>4600</v>
      </c>
      <c r="Q21" s="34">
        <f t="shared" si="9"/>
        <v>4600</v>
      </c>
      <c r="R21" s="34">
        <f t="shared" si="9"/>
        <v>0</v>
      </c>
      <c r="S21" s="34">
        <f t="shared" si="9"/>
        <v>0</v>
      </c>
      <c r="T21" s="34">
        <f t="shared" si="9"/>
        <v>114</v>
      </c>
      <c r="U21" s="34">
        <f t="shared" si="9"/>
        <v>3</v>
      </c>
      <c r="V21" s="33">
        <f t="shared" si="6"/>
        <v>350</v>
      </c>
      <c r="W21" s="34">
        <f t="shared" si="9"/>
        <v>200</v>
      </c>
      <c r="X21" s="34">
        <f t="shared" si="9"/>
        <v>150</v>
      </c>
      <c r="Y21" s="34">
        <f t="shared" si="9"/>
        <v>0</v>
      </c>
      <c r="Z21" s="48">
        <f t="shared" si="9"/>
        <v>10</v>
      </c>
      <c r="AA21" s="1"/>
      <c r="AB21" s="1"/>
    </row>
    <row r="22" spans="1:28">
      <c r="A22" s="40"/>
      <c r="B22" s="41" t="s">
        <v>36</v>
      </c>
      <c r="C22" s="33">
        <f t="shared" si="3"/>
        <v>9</v>
      </c>
      <c r="D22" s="33">
        <f t="shared" si="3"/>
        <v>33450</v>
      </c>
      <c r="E22" s="33">
        <f t="shared" si="2"/>
        <v>24050</v>
      </c>
      <c r="F22" s="33">
        <f t="shared" si="2"/>
        <v>9400</v>
      </c>
      <c r="G22" s="33">
        <f t="shared" si="2"/>
        <v>0</v>
      </c>
      <c r="H22" s="33">
        <f t="shared" si="2"/>
        <v>239</v>
      </c>
      <c r="I22" s="33">
        <v>3</v>
      </c>
      <c r="J22" s="33">
        <f t="shared" si="4"/>
        <v>28500</v>
      </c>
      <c r="K22" s="33">
        <v>19250</v>
      </c>
      <c r="L22" s="33">
        <v>9250</v>
      </c>
      <c r="M22" s="33"/>
      <c r="N22" s="33">
        <v>115</v>
      </c>
      <c r="O22" s="33">
        <v>3</v>
      </c>
      <c r="P22" s="33">
        <f t="shared" si="5"/>
        <v>4600</v>
      </c>
      <c r="Q22" s="33">
        <v>4600</v>
      </c>
      <c r="R22" s="33"/>
      <c r="S22" s="33"/>
      <c r="T22" s="33">
        <v>114</v>
      </c>
      <c r="U22" s="33">
        <v>3</v>
      </c>
      <c r="V22" s="33">
        <f t="shared" si="6"/>
        <v>350</v>
      </c>
      <c r="W22" s="33">
        <v>200</v>
      </c>
      <c r="X22" s="33">
        <v>150</v>
      </c>
      <c r="Y22" s="33"/>
      <c r="Z22" s="47">
        <v>10</v>
      </c>
    </row>
    <row r="23" spans="1:28" ht="37.5">
      <c r="A23" s="40">
        <v>9</v>
      </c>
      <c r="B23" s="41" t="s">
        <v>37</v>
      </c>
      <c r="C23" s="33">
        <f t="shared" si="3"/>
        <v>11</v>
      </c>
      <c r="D23" s="33">
        <f t="shared" si="3"/>
        <v>57026</v>
      </c>
      <c r="E23" s="33">
        <f t="shared" si="2"/>
        <v>15026</v>
      </c>
      <c r="F23" s="33">
        <f t="shared" si="2"/>
        <v>42000</v>
      </c>
      <c r="G23" s="33">
        <f t="shared" si="2"/>
        <v>0</v>
      </c>
      <c r="H23" s="33">
        <f t="shared" si="2"/>
        <v>177</v>
      </c>
      <c r="I23" s="33">
        <v>5</v>
      </c>
      <c r="J23" s="33">
        <f t="shared" si="4"/>
        <v>8801.5</v>
      </c>
      <c r="K23" s="33">
        <v>2501.5</v>
      </c>
      <c r="L23" s="33">
        <v>6300</v>
      </c>
      <c r="M23" s="33"/>
      <c r="N23" s="33">
        <v>45</v>
      </c>
      <c r="O23" s="33">
        <v>5</v>
      </c>
      <c r="P23" s="33">
        <f t="shared" si="5"/>
        <v>20219.5</v>
      </c>
      <c r="Q23" s="33">
        <v>5519.5</v>
      </c>
      <c r="R23" s="33">
        <v>14700</v>
      </c>
      <c r="S23" s="33"/>
      <c r="T23" s="33">
        <v>72</v>
      </c>
      <c r="U23" s="33">
        <v>1</v>
      </c>
      <c r="V23" s="33">
        <f t="shared" si="6"/>
        <v>28005</v>
      </c>
      <c r="W23" s="33">
        <v>7005</v>
      </c>
      <c r="X23" s="33">
        <v>21000</v>
      </c>
      <c r="Y23" s="33"/>
      <c r="Z23" s="47">
        <v>60</v>
      </c>
    </row>
    <row r="24" spans="1:28">
      <c r="A24" s="40">
        <v>10</v>
      </c>
      <c r="B24" s="41" t="s">
        <v>38</v>
      </c>
      <c r="C24" s="33">
        <f t="shared" si="3"/>
        <v>2</v>
      </c>
      <c r="D24" s="33">
        <f t="shared" si="3"/>
        <v>800</v>
      </c>
      <c r="E24" s="33">
        <f t="shared" si="2"/>
        <v>600</v>
      </c>
      <c r="F24" s="33">
        <f t="shared" si="2"/>
        <v>200</v>
      </c>
      <c r="G24" s="33">
        <f t="shared" si="2"/>
        <v>0</v>
      </c>
      <c r="H24" s="33">
        <f t="shared" si="2"/>
        <v>40</v>
      </c>
      <c r="I24" s="33"/>
      <c r="J24" s="33">
        <f t="shared" si="4"/>
        <v>0</v>
      </c>
      <c r="K24" s="33"/>
      <c r="L24" s="33"/>
      <c r="M24" s="33"/>
      <c r="N24" s="33"/>
      <c r="O24" s="33">
        <v>1</v>
      </c>
      <c r="P24" s="33">
        <f t="shared" si="5"/>
        <v>500</v>
      </c>
      <c r="Q24" s="33">
        <v>400</v>
      </c>
      <c r="R24" s="33">
        <v>100</v>
      </c>
      <c r="S24" s="33"/>
      <c r="T24" s="33">
        <v>20</v>
      </c>
      <c r="U24" s="33">
        <v>1</v>
      </c>
      <c r="V24" s="33">
        <f t="shared" si="6"/>
        <v>300</v>
      </c>
      <c r="W24" s="33">
        <v>200</v>
      </c>
      <c r="X24" s="33">
        <v>100</v>
      </c>
      <c r="Y24" s="33"/>
      <c r="Z24" s="47">
        <v>20</v>
      </c>
    </row>
    <row r="25" spans="1:28" ht="19.5" thickBot="1">
      <c r="A25" s="44">
        <v>11</v>
      </c>
      <c r="B25" s="45" t="s">
        <v>39</v>
      </c>
      <c r="C25" s="36">
        <f t="shared" si="3"/>
        <v>2</v>
      </c>
      <c r="D25" s="36">
        <f t="shared" si="3"/>
        <v>285</v>
      </c>
      <c r="E25" s="36">
        <f t="shared" si="2"/>
        <v>185</v>
      </c>
      <c r="F25" s="36">
        <f t="shared" si="2"/>
        <v>100</v>
      </c>
      <c r="G25" s="36">
        <f t="shared" si="2"/>
        <v>0</v>
      </c>
      <c r="H25" s="36">
        <f t="shared" si="2"/>
        <v>6</v>
      </c>
      <c r="I25" s="36">
        <v>1</v>
      </c>
      <c r="J25" s="36">
        <f t="shared" si="4"/>
        <v>200</v>
      </c>
      <c r="K25" s="36">
        <v>100</v>
      </c>
      <c r="L25" s="36">
        <v>100</v>
      </c>
      <c r="M25" s="36"/>
      <c r="N25" s="36">
        <v>4</v>
      </c>
      <c r="O25" s="36">
        <v>1</v>
      </c>
      <c r="P25" s="36">
        <f t="shared" ref="P25" si="10">+Q25+R25+S25</f>
        <v>85</v>
      </c>
      <c r="Q25" s="36">
        <v>85</v>
      </c>
      <c r="R25" s="36"/>
      <c r="S25" s="36"/>
      <c r="T25" s="36">
        <v>2</v>
      </c>
      <c r="U25" s="36"/>
      <c r="V25" s="36">
        <f t="shared" si="6"/>
        <v>0</v>
      </c>
      <c r="W25" s="36"/>
      <c r="X25" s="36"/>
      <c r="Y25" s="36"/>
      <c r="Z25" s="49"/>
    </row>
  </sheetData>
  <mergeCells count="25">
    <mergeCell ref="U1:Z1"/>
    <mergeCell ref="N7:N8"/>
    <mergeCell ref="A3:Z3"/>
    <mergeCell ref="A5:A8"/>
    <mergeCell ref="B5:B8"/>
    <mergeCell ref="C5:H6"/>
    <mergeCell ref="I5:Z5"/>
    <mergeCell ref="I6:N6"/>
    <mergeCell ref="O6:T6"/>
    <mergeCell ref="U6:Z6"/>
    <mergeCell ref="C7:C8"/>
    <mergeCell ref="D7:D8"/>
    <mergeCell ref="E7:G7"/>
    <mergeCell ref="H7:H8"/>
    <mergeCell ref="I7:I8"/>
    <mergeCell ref="J7:J8"/>
    <mergeCell ref="K7:M7"/>
    <mergeCell ref="W7:Y7"/>
    <mergeCell ref="Z7:Z8"/>
    <mergeCell ref="O7:O8"/>
    <mergeCell ref="P7:P8"/>
    <mergeCell ref="Q7:S7"/>
    <mergeCell ref="T7:T8"/>
    <mergeCell ref="U7:U8"/>
    <mergeCell ref="V7:V8"/>
  </mergeCells>
  <pageMargins left="0.70866141732283472" right="0.70866141732283472" top="0.74803149606299213" bottom="0.74803149606299213" header="0.31496062992125984" footer="0.31496062992125984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163"/>
  <sheetViews>
    <sheetView view="pageBreakPreview" zoomScale="60" zoomScaleNormal="70" workbookViewId="0">
      <selection activeCell="B19" sqref="B19"/>
    </sheetView>
  </sheetViews>
  <sheetFormatPr defaultRowHeight="15.75"/>
  <cols>
    <col min="1" max="1" width="7.28515625" style="4" customWidth="1"/>
    <col min="2" max="2" width="38" style="20" customWidth="1"/>
    <col min="3" max="3" width="36.28515625" style="21" customWidth="1"/>
    <col min="4" max="4" width="20.85546875" style="21" hidden="1" customWidth="1"/>
    <col min="5" max="5" width="26.28515625" style="21" customWidth="1"/>
    <col min="6" max="6" width="13" style="21" customWidth="1"/>
    <col min="7" max="7" width="11.85546875" style="21" customWidth="1"/>
    <col min="8" max="8" width="15.140625" style="21" customWidth="1"/>
    <col min="9" max="9" width="12" style="21" customWidth="1"/>
    <col min="10" max="10" width="13.140625" style="21" customWidth="1"/>
    <col min="11" max="11" width="14.140625" style="21" customWidth="1"/>
    <col min="12" max="12" width="21.5703125" style="21" customWidth="1"/>
    <col min="13" max="13" width="14.140625" style="21" customWidth="1"/>
    <col min="14" max="14" width="12.85546875" style="21" customWidth="1"/>
    <col min="15" max="231" width="9.140625" style="4"/>
    <col min="232" max="232" width="7.28515625" style="4" customWidth="1"/>
    <col min="233" max="233" width="0" style="4" hidden="1" customWidth="1"/>
    <col min="234" max="234" width="38" style="4" customWidth="1"/>
    <col min="235" max="235" width="36.28515625" style="4" customWidth="1"/>
    <col min="236" max="236" width="20.85546875" style="4" customWidth="1"/>
    <col min="237" max="237" width="26.28515625" style="4" customWidth="1"/>
    <col min="238" max="238" width="15.85546875" style="4" customWidth="1"/>
    <col min="239" max="239" width="13" style="4" customWidth="1"/>
    <col min="240" max="240" width="17.28515625" style="4" customWidth="1"/>
    <col min="241" max="241" width="13.85546875" style="4" customWidth="1"/>
    <col min="242" max="242" width="15.7109375" style="4" customWidth="1"/>
    <col min="243" max="243" width="17.7109375" style="4" customWidth="1"/>
    <col min="244" max="244" width="21.5703125" style="4" customWidth="1"/>
    <col min="245" max="245" width="14.140625" style="4" customWidth="1"/>
    <col min="246" max="246" width="17.140625" style="4" customWidth="1"/>
    <col min="247" max="247" width="9.140625" style="4"/>
    <col min="248" max="248" width="12.140625" style="4" bestFit="1" customWidth="1"/>
    <col min="249" max="249" width="11.85546875" style="4" bestFit="1" customWidth="1"/>
    <col min="250" max="250" width="12.140625" style="4" bestFit="1" customWidth="1"/>
    <col min="251" max="487" width="9.140625" style="4"/>
    <col min="488" max="488" width="7.28515625" style="4" customWidth="1"/>
    <col min="489" max="489" width="0" style="4" hidden="1" customWidth="1"/>
    <col min="490" max="490" width="38" style="4" customWidth="1"/>
    <col min="491" max="491" width="36.28515625" style="4" customWidth="1"/>
    <col min="492" max="492" width="20.85546875" style="4" customWidth="1"/>
    <col min="493" max="493" width="26.28515625" style="4" customWidth="1"/>
    <col min="494" max="494" width="15.85546875" style="4" customWidth="1"/>
    <col min="495" max="495" width="13" style="4" customWidth="1"/>
    <col min="496" max="496" width="17.28515625" style="4" customWidth="1"/>
    <col min="497" max="497" width="13.85546875" style="4" customWidth="1"/>
    <col min="498" max="498" width="15.7109375" style="4" customWidth="1"/>
    <col min="499" max="499" width="17.7109375" style="4" customWidth="1"/>
    <col min="500" max="500" width="21.5703125" style="4" customWidth="1"/>
    <col min="501" max="501" width="14.140625" style="4" customWidth="1"/>
    <col min="502" max="502" width="17.140625" style="4" customWidth="1"/>
    <col min="503" max="503" width="9.140625" style="4"/>
    <col min="504" max="504" width="12.140625" style="4" bestFit="1" customWidth="1"/>
    <col min="505" max="505" width="11.85546875" style="4" bestFit="1" customWidth="1"/>
    <col min="506" max="506" width="12.140625" style="4" bestFit="1" customWidth="1"/>
    <col min="507" max="743" width="9.140625" style="4"/>
    <col min="744" max="744" width="7.28515625" style="4" customWidth="1"/>
    <col min="745" max="745" width="0" style="4" hidden="1" customWidth="1"/>
    <col min="746" max="746" width="38" style="4" customWidth="1"/>
    <col min="747" max="747" width="36.28515625" style="4" customWidth="1"/>
    <col min="748" max="748" width="20.85546875" style="4" customWidth="1"/>
    <col min="749" max="749" width="26.28515625" style="4" customWidth="1"/>
    <col min="750" max="750" width="15.85546875" style="4" customWidth="1"/>
    <col min="751" max="751" width="13" style="4" customWidth="1"/>
    <col min="752" max="752" width="17.28515625" style="4" customWidth="1"/>
    <col min="753" max="753" width="13.85546875" style="4" customWidth="1"/>
    <col min="754" max="754" width="15.7109375" style="4" customWidth="1"/>
    <col min="755" max="755" width="17.7109375" style="4" customWidth="1"/>
    <col min="756" max="756" width="21.5703125" style="4" customWidth="1"/>
    <col min="757" max="757" width="14.140625" style="4" customWidth="1"/>
    <col min="758" max="758" width="17.140625" style="4" customWidth="1"/>
    <col min="759" max="759" width="9.140625" style="4"/>
    <col min="760" max="760" width="12.140625" style="4" bestFit="1" customWidth="1"/>
    <col min="761" max="761" width="11.85546875" style="4" bestFit="1" customWidth="1"/>
    <col min="762" max="762" width="12.140625" style="4" bestFit="1" customWidth="1"/>
    <col min="763" max="999" width="9.140625" style="4"/>
    <col min="1000" max="1000" width="7.28515625" style="4" customWidth="1"/>
    <col min="1001" max="1001" width="0" style="4" hidden="1" customWidth="1"/>
    <col min="1002" max="1002" width="38" style="4" customWidth="1"/>
    <col min="1003" max="1003" width="36.28515625" style="4" customWidth="1"/>
    <col min="1004" max="1004" width="20.85546875" style="4" customWidth="1"/>
    <col min="1005" max="1005" width="26.28515625" style="4" customWidth="1"/>
    <col min="1006" max="1006" width="15.85546875" style="4" customWidth="1"/>
    <col min="1007" max="1007" width="13" style="4" customWidth="1"/>
    <col min="1008" max="1008" width="17.28515625" style="4" customWidth="1"/>
    <col min="1009" max="1009" width="13.85546875" style="4" customWidth="1"/>
    <col min="1010" max="1010" width="15.7109375" style="4" customWidth="1"/>
    <col min="1011" max="1011" width="17.7109375" style="4" customWidth="1"/>
    <col min="1012" max="1012" width="21.5703125" style="4" customWidth="1"/>
    <col min="1013" max="1013" width="14.140625" style="4" customWidth="1"/>
    <col min="1014" max="1014" width="17.140625" style="4" customWidth="1"/>
    <col min="1015" max="1015" width="9.140625" style="4"/>
    <col min="1016" max="1016" width="12.140625" style="4" bestFit="1" customWidth="1"/>
    <col min="1017" max="1017" width="11.85546875" style="4" bestFit="1" customWidth="1"/>
    <col min="1018" max="1018" width="12.140625" style="4" bestFit="1" customWidth="1"/>
    <col min="1019" max="1255" width="9.140625" style="4"/>
    <col min="1256" max="1256" width="7.28515625" style="4" customWidth="1"/>
    <col min="1257" max="1257" width="0" style="4" hidden="1" customWidth="1"/>
    <col min="1258" max="1258" width="38" style="4" customWidth="1"/>
    <col min="1259" max="1259" width="36.28515625" style="4" customWidth="1"/>
    <col min="1260" max="1260" width="20.85546875" style="4" customWidth="1"/>
    <col min="1261" max="1261" width="26.28515625" style="4" customWidth="1"/>
    <col min="1262" max="1262" width="15.85546875" style="4" customWidth="1"/>
    <col min="1263" max="1263" width="13" style="4" customWidth="1"/>
    <col min="1264" max="1264" width="17.28515625" style="4" customWidth="1"/>
    <col min="1265" max="1265" width="13.85546875" style="4" customWidth="1"/>
    <col min="1266" max="1266" width="15.7109375" style="4" customWidth="1"/>
    <col min="1267" max="1267" width="17.7109375" style="4" customWidth="1"/>
    <col min="1268" max="1268" width="21.5703125" style="4" customWidth="1"/>
    <col min="1269" max="1269" width="14.140625" style="4" customWidth="1"/>
    <col min="1270" max="1270" width="17.140625" style="4" customWidth="1"/>
    <col min="1271" max="1271" width="9.140625" style="4"/>
    <col min="1272" max="1272" width="12.140625" style="4" bestFit="1" customWidth="1"/>
    <col min="1273" max="1273" width="11.85546875" style="4" bestFit="1" customWidth="1"/>
    <col min="1274" max="1274" width="12.140625" style="4" bestFit="1" customWidth="1"/>
    <col min="1275" max="1511" width="9.140625" style="4"/>
    <col min="1512" max="1512" width="7.28515625" style="4" customWidth="1"/>
    <col min="1513" max="1513" width="0" style="4" hidden="1" customWidth="1"/>
    <col min="1514" max="1514" width="38" style="4" customWidth="1"/>
    <col min="1515" max="1515" width="36.28515625" style="4" customWidth="1"/>
    <col min="1516" max="1516" width="20.85546875" style="4" customWidth="1"/>
    <col min="1517" max="1517" width="26.28515625" style="4" customWidth="1"/>
    <col min="1518" max="1518" width="15.85546875" style="4" customWidth="1"/>
    <col min="1519" max="1519" width="13" style="4" customWidth="1"/>
    <col min="1520" max="1520" width="17.28515625" style="4" customWidth="1"/>
    <col min="1521" max="1521" width="13.85546875" style="4" customWidth="1"/>
    <col min="1522" max="1522" width="15.7109375" style="4" customWidth="1"/>
    <col min="1523" max="1523" width="17.7109375" style="4" customWidth="1"/>
    <col min="1524" max="1524" width="21.5703125" style="4" customWidth="1"/>
    <col min="1525" max="1525" width="14.140625" style="4" customWidth="1"/>
    <col min="1526" max="1526" width="17.140625" style="4" customWidth="1"/>
    <col min="1527" max="1527" width="9.140625" style="4"/>
    <col min="1528" max="1528" width="12.140625" style="4" bestFit="1" customWidth="1"/>
    <col min="1529" max="1529" width="11.85546875" style="4" bestFit="1" customWidth="1"/>
    <col min="1530" max="1530" width="12.140625" style="4" bestFit="1" customWidth="1"/>
    <col min="1531" max="1767" width="9.140625" style="4"/>
    <col min="1768" max="1768" width="7.28515625" style="4" customWidth="1"/>
    <col min="1769" max="1769" width="0" style="4" hidden="1" customWidth="1"/>
    <col min="1770" max="1770" width="38" style="4" customWidth="1"/>
    <col min="1771" max="1771" width="36.28515625" style="4" customWidth="1"/>
    <col min="1772" max="1772" width="20.85546875" style="4" customWidth="1"/>
    <col min="1773" max="1773" width="26.28515625" style="4" customWidth="1"/>
    <col min="1774" max="1774" width="15.85546875" style="4" customWidth="1"/>
    <col min="1775" max="1775" width="13" style="4" customWidth="1"/>
    <col min="1776" max="1776" width="17.28515625" style="4" customWidth="1"/>
    <col min="1777" max="1777" width="13.85546875" style="4" customWidth="1"/>
    <col min="1778" max="1778" width="15.7109375" style="4" customWidth="1"/>
    <col min="1779" max="1779" width="17.7109375" style="4" customWidth="1"/>
    <col min="1780" max="1780" width="21.5703125" style="4" customWidth="1"/>
    <col min="1781" max="1781" width="14.140625" style="4" customWidth="1"/>
    <col min="1782" max="1782" width="17.140625" style="4" customWidth="1"/>
    <col min="1783" max="1783" width="9.140625" style="4"/>
    <col min="1784" max="1784" width="12.140625" style="4" bestFit="1" customWidth="1"/>
    <col min="1785" max="1785" width="11.85546875" style="4" bestFit="1" customWidth="1"/>
    <col min="1786" max="1786" width="12.140625" style="4" bestFit="1" customWidth="1"/>
    <col min="1787" max="2023" width="9.140625" style="4"/>
    <col min="2024" max="2024" width="7.28515625" style="4" customWidth="1"/>
    <col min="2025" max="2025" width="0" style="4" hidden="1" customWidth="1"/>
    <col min="2026" max="2026" width="38" style="4" customWidth="1"/>
    <col min="2027" max="2027" width="36.28515625" style="4" customWidth="1"/>
    <col min="2028" max="2028" width="20.85546875" style="4" customWidth="1"/>
    <col min="2029" max="2029" width="26.28515625" style="4" customWidth="1"/>
    <col min="2030" max="2030" width="15.85546875" style="4" customWidth="1"/>
    <col min="2031" max="2031" width="13" style="4" customWidth="1"/>
    <col min="2032" max="2032" width="17.28515625" style="4" customWidth="1"/>
    <col min="2033" max="2033" width="13.85546875" style="4" customWidth="1"/>
    <col min="2034" max="2034" width="15.7109375" style="4" customWidth="1"/>
    <col min="2035" max="2035" width="17.7109375" style="4" customWidth="1"/>
    <col min="2036" max="2036" width="21.5703125" style="4" customWidth="1"/>
    <col min="2037" max="2037" width="14.140625" style="4" customWidth="1"/>
    <col min="2038" max="2038" width="17.140625" style="4" customWidth="1"/>
    <col min="2039" max="2039" width="9.140625" style="4"/>
    <col min="2040" max="2040" width="12.140625" style="4" bestFit="1" customWidth="1"/>
    <col min="2041" max="2041" width="11.85546875" style="4" bestFit="1" customWidth="1"/>
    <col min="2042" max="2042" width="12.140625" style="4" bestFit="1" customWidth="1"/>
    <col min="2043" max="2279" width="9.140625" style="4"/>
    <col min="2280" max="2280" width="7.28515625" style="4" customWidth="1"/>
    <col min="2281" max="2281" width="0" style="4" hidden="1" customWidth="1"/>
    <col min="2282" max="2282" width="38" style="4" customWidth="1"/>
    <col min="2283" max="2283" width="36.28515625" style="4" customWidth="1"/>
    <col min="2284" max="2284" width="20.85546875" style="4" customWidth="1"/>
    <col min="2285" max="2285" width="26.28515625" style="4" customWidth="1"/>
    <col min="2286" max="2286" width="15.85546875" style="4" customWidth="1"/>
    <col min="2287" max="2287" width="13" style="4" customWidth="1"/>
    <col min="2288" max="2288" width="17.28515625" style="4" customWidth="1"/>
    <col min="2289" max="2289" width="13.85546875" style="4" customWidth="1"/>
    <col min="2290" max="2290" width="15.7109375" style="4" customWidth="1"/>
    <col min="2291" max="2291" width="17.7109375" style="4" customWidth="1"/>
    <col min="2292" max="2292" width="21.5703125" style="4" customWidth="1"/>
    <col min="2293" max="2293" width="14.140625" style="4" customWidth="1"/>
    <col min="2294" max="2294" width="17.140625" style="4" customWidth="1"/>
    <col min="2295" max="2295" width="9.140625" style="4"/>
    <col min="2296" max="2296" width="12.140625" style="4" bestFit="1" customWidth="1"/>
    <col min="2297" max="2297" width="11.85546875" style="4" bestFit="1" customWidth="1"/>
    <col min="2298" max="2298" width="12.140625" style="4" bestFit="1" customWidth="1"/>
    <col min="2299" max="2535" width="9.140625" style="4"/>
    <col min="2536" max="2536" width="7.28515625" style="4" customWidth="1"/>
    <col min="2537" max="2537" width="0" style="4" hidden="1" customWidth="1"/>
    <col min="2538" max="2538" width="38" style="4" customWidth="1"/>
    <col min="2539" max="2539" width="36.28515625" style="4" customWidth="1"/>
    <col min="2540" max="2540" width="20.85546875" style="4" customWidth="1"/>
    <col min="2541" max="2541" width="26.28515625" style="4" customWidth="1"/>
    <col min="2542" max="2542" width="15.85546875" style="4" customWidth="1"/>
    <col min="2543" max="2543" width="13" style="4" customWidth="1"/>
    <col min="2544" max="2544" width="17.28515625" style="4" customWidth="1"/>
    <col min="2545" max="2545" width="13.85546875" style="4" customWidth="1"/>
    <col min="2546" max="2546" width="15.7109375" style="4" customWidth="1"/>
    <col min="2547" max="2547" width="17.7109375" style="4" customWidth="1"/>
    <col min="2548" max="2548" width="21.5703125" style="4" customWidth="1"/>
    <col min="2549" max="2549" width="14.140625" style="4" customWidth="1"/>
    <col min="2550" max="2550" width="17.140625" style="4" customWidth="1"/>
    <col min="2551" max="2551" width="9.140625" style="4"/>
    <col min="2552" max="2552" width="12.140625" style="4" bestFit="1" customWidth="1"/>
    <col min="2553" max="2553" width="11.85546875" style="4" bestFit="1" customWidth="1"/>
    <col min="2554" max="2554" width="12.140625" style="4" bestFit="1" customWidth="1"/>
    <col min="2555" max="2791" width="9.140625" style="4"/>
    <col min="2792" max="2792" width="7.28515625" style="4" customWidth="1"/>
    <col min="2793" max="2793" width="0" style="4" hidden="1" customWidth="1"/>
    <col min="2794" max="2794" width="38" style="4" customWidth="1"/>
    <col min="2795" max="2795" width="36.28515625" style="4" customWidth="1"/>
    <col min="2796" max="2796" width="20.85546875" style="4" customWidth="1"/>
    <col min="2797" max="2797" width="26.28515625" style="4" customWidth="1"/>
    <col min="2798" max="2798" width="15.85546875" style="4" customWidth="1"/>
    <col min="2799" max="2799" width="13" style="4" customWidth="1"/>
    <col min="2800" max="2800" width="17.28515625" style="4" customWidth="1"/>
    <col min="2801" max="2801" width="13.85546875" style="4" customWidth="1"/>
    <col min="2802" max="2802" width="15.7109375" style="4" customWidth="1"/>
    <col min="2803" max="2803" width="17.7109375" style="4" customWidth="1"/>
    <col min="2804" max="2804" width="21.5703125" style="4" customWidth="1"/>
    <col min="2805" max="2805" width="14.140625" style="4" customWidth="1"/>
    <col min="2806" max="2806" width="17.140625" style="4" customWidth="1"/>
    <col min="2807" max="2807" width="9.140625" style="4"/>
    <col min="2808" max="2808" width="12.140625" style="4" bestFit="1" customWidth="1"/>
    <col min="2809" max="2809" width="11.85546875" style="4" bestFit="1" customWidth="1"/>
    <col min="2810" max="2810" width="12.140625" style="4" bestFit="1" customWidth="1"/>
    <col min="2811" max="3047" width="9.140625" style="4"/>
    <col min="3048" max="3048" width="7.28515625" style="4" customWidth="1"/>
    <col min="3049" max="3049" width="0" style="4" hidden="1" customWidth="1"/>
    <col min="3050" max="3050" width="38" style="4" customWidth="1"/>
    <col min="3051" max="3051" width="36.28515625" style="4" customWidth="1"/>
    <col min="3052" max="3052" width="20.85546875" style="4" customWidth="1"/>
    <col min="3053" max="3053" width="26.28515625" style="4" customWidth="1"/>
    <col min="3054" max="3054" width="15.85546875" style="4" customWidth="1"/>
    <col min="3055" max="3055" width="13" style="4" customWidth="1"/>
    <col min="3056" max="3056" width="17.28515625" style="4" customWidth="1"/>
    <col min="3057" max="3057" width="13.85546875" style="4" customWidth="1"/>
    <col min="3058" max="3058" width="15.7109375" style="4" customWidth="1"/>
    <col min="3059" max="3059" width="17.7109375" style="4" customWidth="1"/>
    <col min="3060" max="3060" width="21.5703125" style="4" customWidth="1"/>
    <col min="3061" max="3061" width="14.140625" style="4" customWidth="1"/>
    <col min="3062" max="3062" width="17.140625" style="4" customWidth="1"/>
    <col min="3063" max="3063" width="9.140625" style="4"/>
    <col min="3064" max="3064" width="12.140625" style="4" bestFit="1" customWidth="1"/>
    <col min="3065" max="3065" width="11.85546875" style="4" bestFit="1" customWidth="1"/>
    <col min="3066" max="3066" width="12.140625" style="4" bestFit="1" customWidth="1"/>
    <col min="3067" max="3303" width="9.140625" style="4"/>
    <col min="3304" max="3304" width="7.28515625" style="4" customWidth="1"/>
    <col min="3305" max="3305" width="0" style="4" hidden="1" customWidth="1"/>
    <col min="3306" max="3306" width="38" style="4" customWidth="1"/>
    <col min="3307" max="3307" width="36.28515625" style="4" customWidth="1"/>
    <col min="3308" max="3308" width="20.85546875" style="4" customWidth="1"/>
    <col min="3309" max="3309" width="26.28515625" style="4" customWidth="1"/>
    <col min="3310" max="3310" width="15.85546875" style="4" customWidth="1"/>
    <col min="3311" max="3311" width="13" style="4" customWidth="1"/>
    <col min="3312" max="3312" width="17.28515625" style="4" customWidth="1"/>
    <col min="3313" max="3313" width="13.85546875" style="4" customWidth="1"/>
    <col min="3314" max="3314" width="15.7109375" style="4" customWidth="1"/>
    <col min="3315" max="3315" width="17.7109375" style="4" customWidth="1"/>
    <col min="3316" max="3316" width="21.5703125" style="4" customWidth="1"/>
    <col min="3317" max="3317" width="14.140625" style="4" customWidth="1"/>
    <col min="3318" max="3318" width="17.140625" style="4" customWidth="1"/>
    <col min="3319" max="3319" width="9.140625" style="4"/>
    <col min="3320" max="3320" width="12.140625" style="4" bestFit="1" customWidth="1"/>
    <col min="3321" max="3321" width="11.85546875" style="4" bestFit="1" customWidth="1"/>
    <col min="3322" max="3322" width="12.140625" style="4" bestFit="1" customWidth="1"/>
    <col min="3323" max="3559" width="9.140625" style="4"/>
    <col min="3560" max="3560" width="7.28515625" style="4" customWidth="1"/>
    <col min="3561" max="3561" width="0" style="4" hidden="1" customWidth="1"/>
    <col min="3562" max="3562" width="38" style="4" customWidth="1"/>
    <col min="3563" max="3563" width="36.28515625" style="4" customWidth="1"/>
    <col min="3564" max="3564" width="20.85546875" style="4" customWidth="1"/>
    <col min="3565" max="3565" width="26.28515625" style="4" customWidth="1"/>
    <col min="3566" max="3566" width="15.85546875" style="4" customWidth="1"/>
    <col min="3567" max="3567" width="13" style="4" customWidth="1"/>
    <col min="3568" max="3568" width="17.28515625" style="4" customWidth="1"/>
    <col min="3569" max="3569" width="13.85546875" style="4" customWidth="1"/>
    <col min="3570" max="3570" width="15.7109375" style="4" customWidth="1"/>
    <col min="3571" max="3571" width="17.7109375" style="4" customWidth="1"/>
    <col min="3572" max="3572" width="21.5703125" style="4" customWidth="1"/>
    <col min="3573" max="3573" width="14.140625" style="4" customWidth="1"/>
    <col min="3574" max="3574" width="17.140625" style="4" customWidth="1"/>
    <col min="3575" max="3575" width="9.140625" style="4"/>
    <col min="3576" max="3576" width="12.140625" style="4" bestFit="1" customWidth="1"/>
    <col min="3577" max="3577" width="11.85546875" style="4" bestFit="1" customWidth="1"/>
    <col min="3578" max="3578" width="12.140625" style="4" bestFit="1" customWidth="1"/>
    <col min="3579" max="3815" width="9.140625" style="4"/>
    <col min="3816" max="3816" width="7.28515625" style="4" customWidth="1"/>
    <col min="3817" max="3817" width="0" style="4" hidden="1" customWidth="1"/>
    <col min="3818" max="3818" width="38" style="4" customWidth="1"/>
    <col min="3819" max="3819" width="36.28515625" style="4" customWidth="1"/>
    <col min="3820" max="3820" width="20.85546875" style="4" customWidth="1"/>
    <col min="3821" max="3821" width="26.28515625" style="4" customWidth="1"/>
    <col min="3822" max="3822" width="15.85546875" style="4" customWidth="1"/>
    <col min="3823" max="3823" width="13" style="4" customWidth="1"/>
    <col min="3824" max="3824" width="17.28515625" style="4" customWidth="1"/>
    <col min="3825" max="3825" width="13.85546875" style="4" customWidth="1"/>
    <col min="3826" max="3826" width="15.7109375" style="4" customWidth="1"/>
    <col min="3827" max="3827" width="17.7109375" style="4" customWidth="1"/>
    <col min="3828" max="3828" width="21.5703125" style="4" customWidth="1"/>
    <col min="3829" max="3829" width="14.140625" style="4" customWidth="1"/>
    <col min="3830" max="3830" width="17.140625" style="4" customWidth="1"/>
    <col min="3831" max="3831" width="9.140625" style="4"/>
    <col min="3832" max="3832" width="12.140625" style="4" bestFit="1" customWidth="1"/>
    <col min="3833" max="3833" width="11.85546875" style="4" bestFit="1" customWidth="1"/>
    <col min="3834" max="3834" width="12.140625" style="4" bestFit="1" customWidth="1"/>
    <col min="3835" max="4071" width="9.140625" style="4"/>
    <col min="4072" max="4072" width="7.28515625" style="4" customWidth="1"/>
    <col min="4073" max="4073" width="0" style="4" hidden="1" customWidth="1"/>
    <col min="4074" max="4074" width="38" style="4" customWidth="1"/>
    <col min="4075" max="4075" width="36.28515625" style="4" customWidth="1"/>
    <col min="4076" max="4076" width="20.85546875" style="4" customWidth="1"/>
    <col min="4077" max="4077" width="26.28515625" style="4" customWidth="1"/>
    <col min="4078" max="4078" width="15.85546875" style="4" customWidth="1"/>
    <col min="4079" max="4079" width="13" style="4" customWidth="1"/>
    <col min="4080" max="4080" width="17.28515625" style="4" customWidth="1"/>
    <col min="4081" max="4081" width="13.85546875" style="4" customWidth="1"/>
    <col min="4082" max="4082" width="15.7109375" style="4" customWidth="1"/>
    <col min="4083" max="4083" width="17.7109375" style="4" customWidth="1"/>
    <col min="4084" max="4084" width="21.5703125" style="4" customWidth="1"/>
    <col min="4085" max="4085" width="14.140625" style="4" customWidth="1"/>
    <col min="4086" max="4086" width="17.140625" style="4" customWidth="1"/>
    <col min="4087" max="4087" width="9.140625" style="4"/>
    <col min="4088" max="4088" width="12.140625" style="4" bestFit="1" customWidth="1"/>
    <col min="4089" max="4089" width="11.85546875" style="4" bestFit="1" customWidth="1"/>
    <col min="4090" max="4090" width="12.140625" style="4" bestFit="1" customWidth="1"/>
    <col min="4091" max="4327" width="9.140625" style="4"/>
    <col min="4328" max="4328" width="7.28515625" style="4" customWidth="1"/>
    <col min="4329" max="4329" width="0" style="4" hidden="1" customWidth="1"/>
    <col min="4330" max="4330" width="38" style="4" customWidth="1"/>
    <col min="4331" max="4331" width="36.28515625" style="4" customWidth="1"/>
    <col min="4332" max="4332" width="20.85546875" style="4" customWidth="1"/>
    <col min="4333" max="4333" width="26.28515625" style="4" customWidth="1"/>
    <col min="4334" max="4334" width="15.85546875" style="4" customWidth="1"/>
    <col min="4335" max="4335" width="13" style="4" customWidth="1"/>
    <col min="4336" max="4336" width="17.28515625" style="4" customWidth="1"/>
    <col min="4337" max="4337" width="13.85546875" style="4" customWidth="1"/>
    <col min="4338" max="4338" width="15.7109375" style="4" customWidth="1"/>
    <col min="4339" max="4339" width="17.7109375" style="4" customWidth="1"/>
    <col min="4340" max="4340" width="21.5703125" style="4" customWidth="1"/>
    <col min="4341" max="4341" width="14.140625" style="4" customWidth="1"/>
    <col min="4342" max="4342" width="17.140625" style="4" customWidth="1"/>
    <col min="4343" max="4343" width="9.140625" style="4"/>
    <col min="4344" max="4344" width="12.140625" style="4" bestFit="1" customWidth="1"/>
    <col min="4345" max="4345" width="11.85546875" style="4" bestFit="1" customWidth="1"/>
    <col min="4346" max="4346" width="12.140625" style="4" bestFit="1" customWidth="1"/>
    <col min="4347" max="4583" width="9.140625" style="4"/>
    <col min="4584" max="4584" width="7.28515625" style="4" customWidth="1"/>
    <col min="4585" max="4585" width="0" style="4" hidden="1" customWidth="1"/>
    <col min="4586" max="4586" width="38" style="4" customWidth="1"/>
    <col min="4587" max="4587" width="36.28515625" style="4" customWidth="1"/>
    <col min="4588" max="4588" width="20.85546875" style="4" customWidth="1"/>
    <col min="4589" max="4589" width="26.28515625" style="4" customWidth="1"/>
    <col min="4590" max="4590" width="15.85546875" style="4" customWidth="1"/>
    <col min="4591" max="4591" width="13" style="4" customWidth="1"/>
    <col min="4592" max="4592" width="17.28515625" style="4" customWidth="1"/>
    <col min="4593" max="4593" width="13.85546875" style="4" customWidth="1"/>
    <col min="4594" max="4594" width="15.7109375" style="4" customWidth="1"/>
    <col min="4595" max="4595" width="17.7109375" style="4" customWidth="1"/>
    <col min="4596" max="4596" width="21.5703125" style="4" customWidth="1"/>
    <col min="4597" max="4597" width="14.140625" style="4" customWidth="1"/>
    <col min="4598" max="4598" width="17.140625" style="4" customWidth="1"/>
    <col min="4599" max="4599" width="9.140625" style="4"/>
    <col min="4600" max="4600" width="12.140625" style="4" bestFit="1" customWidth="1"/>
    <col min="4601" max="4601" width="11.85546875" style="4" bestFit="1" customWidth="1"/>
    <col min="4602" max="4602" width="12.140625" style="4" bestFit="1" customWidth="1"/>
    <col min="4603" max="4839" width="9.140625" style="4"/>
    <col min="4840" max="4840" width="7.28515625" style="4" customWidth="1"/>
    <col min="4841" max="4841" width="0" style="4" hidden="1" customWidth="1"/>
    <col min="4842" max="4842" width="38" style="4" customWidth="1"/>
    <col min="4843" max="4843" width="36.28515625" style="4" customWidth="1"/>
    <col min="4844" max="4844" width="20.85546875" style="4" customWidth="1"/>
    <col min="4845" max="4845" width="26.28515625" style="4" customWidth="1"/>
    <col min="4846" max="4846" width="15.85546875" style="4" customWidth="1"/>
    <col min="4847" max="4847" width="13" style="4" customWidth="1"/>
    <col min="4848" max="4848" width="17.28515625" style="4" customWidth="1"/>
    <col min="4849" max="4849" width="13.85546875" style="4" customWidth="1"/>
    <col min="4850" max="4850" width="15.7109375" style="4" customWidth="1"/>
    <col min="4851" max="4851" width="17.7109375" style="4" customWidth="1"/>
    <col min="4852" max="4852" width="21.5703125" style="4" customWidth="1"/>
    <col min="4853" max="4853" width="14.140625" style="4" customWidth="1"/>
    <col min="4854" max="4854" width="17.140625" style="4" customWidth="1"/>
    <col min="4855" max="4855" width="9.140625" style="4"/>
    <col min="4856" max="4856" width="12.140625" style="4" bestFit="1" customWidth="1"/>
    <col min="4857" max="4857" width="11.85546875" style="4" bestFit="1" customWidth="1"/>
    <col min="4858" max="4858" width="12.140625" style="4" bestFit="1" customWidth="1"/>
    <col min="4859" max="5095" width="9.140625" style="4"/>
    <col min="5096" max="5096" width="7.28515625" style="4" customWidth="1"/>
    <col min="5097" max="5097" width="0" style="4" hidden="1" customWidth="1"/>
    <col min="5098" max="5098" width="38" style="4" customWidth="1"/>
    <col min="5099" max="5099" width="36.28515625" style="4" customWidth="1"/>
    <col min="5100" max="5100" width="20.85546875" style="4" customWidth="1"/>
    <col min="5101" max="5101" width="26.28515625" style="4" customWidth="1"/>
    <col min="5102" max="5102" width="15.85546875" style="4" customWidth="1"/>
    <col min="5103" max="5103" width="13" style="4" customWidth="1"/>
    <col min="5104" max="5104" width="17.28515625" style="4" customWidth="1"/>
    <col min="5105" max="5105" width="13.85546875" style="4" customWidth="1"/>
    <col min="5106" max="5106" width="15.7109375" style="4" customWidth="1"/>
    <col min="5107" max="5107" width="17.7109375" style="4" customWidth="1"/>
    <col min="5108" max="5108" width="21.5703125" style="4" customWidth="1"/>
    <col min="5109" max="5109" width="14.140625" style="4" customWidth="1"/>
    <col min="5110" max="5110" width="17.140625" style="4" customWidth="1"/>
    <col min="5111" max="5111" width="9.140625" style="4"/>
    <col min="5112" max="5112" width="12.140625" style="4" bestFit="1" customWidth="1"/>
    <col min="5113" max="5113" width="11.85546875" style="4" bestFit="1" customWidth="1"/>
    <col min="5114" max="5114" width="12.140625" style="4" bestFit="1" customWidth="1"/>
    <col min="5115" max="5351" width="9.140625" style="4"/>
    <col min="5352" max="5352" width="7.28515625" style="4" customWidth="1"/>
    <col min="5353" max="5353" width="0" style="4" hidden="1" customWidth="1"/>
    <col min="5354" max="5354" width="38" style="4" customWidth="1"/>
    <col min="5355" max="5355" width="36.28515625" style="4" customWidth="1"/>
    <col min="5356" max="5356" width="20.85546875" style="4" customWidth="1"/>
    <col min="5357" max="5357" width="26.28515625" style="4" customWidth="1"/>
    <col min="5358" max="5358" width="15.85546875" style="4" customWidth="1"/>
    <col min="5359" max="5359" width="13" style="4" customWidth="1"/>
    <col min="5360" max="5360" width="17.28515625" style="4" customWidth="1"/>
    <col min="5361" max="5361" width="13.85546875" style="4" customWidth="1"/>
    <col min="5362" max="5362" width="15.7109375" style="4" customWidth="1"/>
    <col min="5363" max="5363" width="17.7109375" style="4" customWidth="1"/>
    <col min="5364" max="5364" width="21.5703125" style="4" customWidth="1"/>
    <col min="5365" max="5365" width="14.140625" style="4" customWidth="1"/>
    <col min="5366" max="5366" width="17.140625" style="4" customWidth="1"/>
    <col min="5367" max="5367" width="9.140625" style="4"/>
    <col min="5368" max="5368" width="12.140625" style="4" bestFit="1" customWidth="1"/>
    <col min="5369" max="5369" width="11.85546875" style="4" bestFit="1" customWidth="1"/>
    <col min="5370" max="5370" width="12.140625" style="4" bestFit="1" customWidth="1"/>
    <col min="5371" max="5607" width="9.140625" style="4"/>
    <col min="5608" max="5608" width="7.28515625" style="4" customWidth="1"/>
    <col min="5609" max="5609" width="0" style="4" hidden="1" customWidth="1"/>
    <col min="5610" max="5610" width="38" style="4" customWidth="1"/>
    <col min="5611" max="5611" width="36.28515625" style="4" customWidth="1"/>
    <col min="5612" max="5612" width="20.85546875" style="4" customWidth="1"/>
    <col min="5613" max="5613" width="26.28515625" style="4" customWidth="1"/>
    <col min="5614" max="5614" width="15.85546875" style="4" customWidth="1"/>
    <col min="5615" max="5615" width="13" style="4" customWidth="1"/>
    <col min="5616" max="5616" width="17.28515625" style="4" customWidth="1"/>
    <col min="5617" max="5617" width="13.85546875" style="4" customWidth="1"/>
    <col min="5618" max="5618" width="15.7109375" style="4" customWidth="1"/>
    <col min="5619" max="5619" width="17.7109375" style="4" customWidth="1"/>
    <col min="5620" max="5620" width="21.5703125" style="4" customWidth="1"/>
    <col min="5621" max="5621" width="14.140625" style="4" customWidth="1"/>
    <col min="5622" max="5622" width="17.140625" style="4" customWidth="1"/>
    <col min="5623" max="5623" width="9.140625" style="4"/>
    <col min="5624" max="5624" width="12.140625" style="4" bestFit="1" customWidth="1"/>
    <col min="5625" max="5625" width="11.85546875" style="4" bestFit="1" customWidth="1"/>
    <col min="5626" max="5626" width="12.140625" style="4" bestFit="1" customWidth="1"/>
    <col min="5627" max="5863" width="9.140625" style="4"/>
    <col min="5864" max="5864" width="7.28515625" style="4" customWidth="1"/>
    <col min="5865" max="5865" width="0" style="4" hidden="1" customWidth="1"/>
    <col min="5866" max="5866" width="38" style="4" customWidth="1"/>
    <col min="5867" max="5867" width="36.28515625" style="4" customWidth="1"/>
    <col min="5868" max="5868" width="20.85546875" style="4" customWidth="1"/>
    <col min="5869" max="5869" width="26.28515625" style="4" customWidth="1"/>
    <col min="5870" max="5870" width="15.85546875" style="4" customWidth="1"/>
    <col min="5871" max="5871" width="13" style="4" customWidth="1"/>
    <col min="5872" max="5872" width="17.28515625" style="4" customWidth="1"/>
    <col min="5873" max="5873" width="13.85546875" style="4" customWidth="1"/>
    <col min="5874" max="5874" width="15.7109375" style="4" customWidth="1"/>
    <col min="5875" max="5875" width="17.7109375" style="4" customWidth="1"/>
    <col min="5876" max="5876" width="21.5703125" style="4" customWidth="1"/>
    <col min="5877" max="5877" width="14.140625" style="4" customWidth="1"/>
    <col min="5878" max="5878" width="17.140625" style="4" customWidth="1"/>
    <col min="5879" max="5879" width="9.140625" style="4"/>
    <col min="5880" max="5880" width="12.140625" style="4" bestFit="1" customWidth="1"/>
    <col min="5881" max="5881" width="11.85546875" style="4" bestFit="1" customWidth="1"/>
    <col min="5882" max="5882" width="12.140625" style="4" bestFit="1" customWidth="1"/>
    <col min="5883" max="6119" width="9.140625" style="4"/>
    <col min="6120" max="6120" width="7.28515625" style="4" customWidth="1"/>
    <col min="6121" max="6121" width="0" style="4" hidden="1" customWidth="1"/>
    <col min="6122" max="6122" width="38" style="4" customWidth="1"/>
    <col min="6123" max="6123" width="36.28515625" style="4" customWidth="1"/>
    <col min="6124" max="6124" width="20.85546875" style="4" customWidth="1"/>
    <col min="6125" max="6125" width="26.28515625" style="4" customWidth="1"/>
    <col min="6126" max="6126" width="15.85546875" style="4" customWidth="1"/>
    <col min="6127" max="6127" width="13" style="4" customWidth="1"/>
    <col min="6128" max="6128" width="17.28515625" style="4" customWidth="1"/>
    <col min="6129" max="6129" width="13.85546875" style="4" customWidth="1"/>
    <col min="6130" max="6130" width="15.7109375" style="4" customWidth="1"/>
    <col min="6131" max="6131" width="17.7109375" style="4" customWidth="1"/>
    <col min="6132" max="6132" width="21.5703125" style="4" customWidth="1"/>
    <col min="6133" max="6133" width="14.140625" style="4" customWidth="1"/>
    <col min="6134" max="6134" width="17.140625" style="4" customWidth="1"/>
    <col min="6135" max="6135" width="9.140625" style="4"/>
    <col min="6136" max="6136" width="12.140625" style="4" bestFit="1" customWidth="1"/>
    <col min="6137" max="6137" width="11.85546875" style="4" bestFit="1" customWidth="1"/>
    <col min="6138" max="6138" width="12.140625" style="4" bestFit="1" customWidth="1"/>
    <col min="6139" max="6375" width="9.140625" style="4"/>
    <col min="6376" max="6376" width="7.28515625" style="4" customWidth="1"/>
    <col min="6377" max="6377" width="0" style="4" hidden="1" customWidth="1"/>
    <col min="6378" max="6378" width="38" style="4" customWidth="1"/>
    <col min="6379" max="6379" width="36.28515625" style="4" customWidth="1"/>
    <col min="6380" max="6380" width="20.85546875" style="4" customWidth="1"/>
    <col min="6381" max="6381" width="26.28515625" style="4" customWidth="1"/>
    <col min="6382" max="6382" width="15.85546875" style="4" customWidth="1"/>
    <col min="6383" max="6383" width="13" style="4" customWidth="1"/>
    <col min="6384" max="6384" width="17.28515625" style="4" customWidth="1"/>
    <col min="6385" max="6385" width="13.85546875" style="4" customWidth="1"/>
    <col min="6386" max="6386" width="15.7109375" style="4" customWidth="1"/>
    <col min="6387" max="6387" width="17.7109375" style="4" customWidth="1"/>
    <col min="6388" max="6388" width="21.5703125" style="4" customWidth="1"/>
    <col min="6389" max="6389" width="14.140625" style="4" customWidth="1"/>
    <col min="6390" max="6390" width="17.140625" style="4" customWidth="1"/>
    <col min="6391" max="6391" width="9.140625" style="4"/>
    <col min="6392" max="6392" width="12.140625" style="4" bestFit="1" customWidth="1"/>
    <col min="6393" max="6393" width="11.85546875" style="4" bestFit="1" customWidth="1"/>
    <col min="6394" max="6394" width="12.140625" style="4" bestFit="1" customWidth="1"/>
    <col min="6395" max="6631" width="9.140625" style="4"/>
    <col min="6632" max="6632" width="7.28515625" style="4" customWidth="1"/>
    <col min="6633" max="6633" width="0" style="4" hidden="1" customWidth="1"/>
    <col min="6634" max="6634" width="38" style="4" customWidth="1"/>
    <col min="6635" max="6635" width="36.28515625" style="4" customWidth="1"/>
    <col min="6636" max="6636" width="20.85546875" style="4" customWidth="1"/>
    <col min="6637" max="6637" width="26.28515625" style="4" customWidth="1"/>
    <col min="6638" max="6638" width="15.85546875" style="4" customWidth="1"/>
    <col min="6639" max="6639" width="13" style="4" customWidth="1"/>
    <col min="6640" max="6640" width="17.28515625" style="4" customWidth="1"/>
    <col min="6641" max="6641" width="13.85546875" style="4" customWidth="1"/>
    <col min="6642" max="6642" width="15.7109375" style="4" customWidth="1"/>
    <col min="6643" max="6643" width="17.7109375" style="4" customWidth="1"/>
    <col min="6644" max="6644" width="21.5703125" style="4" customWidth="1"/>
    <col min="6645" max="6645" width="14.140625" style="4" customWidth="1"/>
    <col min="6646" max="6646" width="17.140625" style="4" customWidth="1"/>
    <col min="6647" max="6647" width="9.140625" style="4"/>
    <col min="6648" max="6648" width="12.140625" style="4" bestFit="1" customWidth="1"/>
    <col min="6649" max="6649" width="11.85546875" style="4" bestFit="1" customWidth="1"/>
    <col min="6650" max="6650" width="12.140625" style="4" bestFit="1" customWidth="1"/>
    <col min="6651" max="6887" width="9.140625" style="4"/>
    <col min="6888" max="6888" width="7.28515625" style="4" customWidth="1"/>
    <col min="6889" max="6889" width="0" style="4" hidden="1" customWidth="1"/>
    <col min="6890" max="6890" width="38" style="4" customWidth="1"/>
    <col min="6891" max="6891" width="36.28515625" style="4" customWidth="1"/>
    <col min="6892" max="6892" width="20.85546875" style="4" customWidth="1"/>
    <col min="6893" max="6893" width="26.28515625" style="4" customWidth="1"/>
    <col min="6894" max="6894" width="15.85546875" style="4" customWidth="1"/>
    <col min="6895" max="6895" width="13" style="4" customWidth="1"/>
    <col min="6896" max="6896" width="17.28515625" style="4" customWidth="1"/>
    <col min="6897" max="6897" width="13.85546875" style="4" customWidth="1"/>
    <col min="6898" max="6898" width="15.7109375" style="4" customWidth="1"/>
    <col min="6899" max="6899" width="17.7109375" style="4" customWidth="1"/>
    <col min="6900" max="6900" width="21.5703125" style="4" customWidth="1"/>
    <col min="6901" max="6901" width="14.140625" style="4" customWidth="1"/>
    <col min="6902" max="6902" width="17.140625" style="4" customWidth="1"/>
    <col min="6903" max="6903" width="9.140625" style="4"/>
    <col min="6904" max="6904" width="12.140625" style="4" bestFit="1" customWidth="1"/>
    <col min="6905" max="6905" width="11.85546875" style="4" bestFit="1" customWidth="1"/>
    <col min="6906" max="6906" width="12.140625" style="4" bestFit="1" customWidth="1"/>
    <col min="6907" max="7143" width="9.140625" style="4"/>
    <col min="7144" max="7144" width="7.28515625" style="4" customWidth="1"/>
    <col min="7145" max="7145" width="0" style="4" hidden="1" customWidth="1"/>
    <col min="7146" max="7146" width="38" style="4" customWidth="1"/>
    <col min="7147" max="7147" width="36.28515625" style="4" customWidth="1"/>
    <col min="7148" max="7148" width="20.85546875" style="4" customWidth="1"/>
    <col min="7149" max="7149" width="26.28515625" style="4" customWidth="1"/>
    <col min="7150" max="7150" width="15.85546875" style="4" customWidth="1"/>
    <col min="7151" max="7151" width="13" style="4" customWidth="1"/>
    <col min="7152" max="7152" width="17.28515625" style="4" customWidth="1"/>
    <col min="7153" max="7153" width="13.85546875" style="4" customWidth="1"/>
    <col min="7154" max="7154" width="15.7109375" style="4" customWidth="1"/>
    <col min="7155" max="7155" width="17.7109375" style="4" customWidth="1"/>
    <col min="7156" max="7156" width="21.5703125" style="4" customWidth="1"/>
    <col min="7157" max="7157" width="14.140625" style="4" customWidth="1"/>
    <col min="7158" max="7158" width="17.140625" style="4" customWidth="1"/>
    <col min="7159" max="7159" width="9.140625" style="4"/>
    <col min="7160" max="7160" width="12.140625" style="4" bestFit="1" customWidth="1"/>
    <col min="7161" max="7161" width="11.85546875" style="4" bestFit="1" customWidth="1"/>
    <col min="7162" max="7162" width="12.140625" style="4" bestFit="1" customWidth="1"/>
    <col min="7163" max="7399" width="9.140625" style="4"/>
    <col min="7400" max="7400" width="7.28515625" style="4" customWidth="1"/>
    <col min="7401" max="7401" width="0" style="4" hidden="1" customWidth="1"/>
    <col min="7402" max="7402" width="38" style="4" customWidth="1"/>
    <col min="7403" max="7403" width="36.28515625" style="4" customWidth="1"/>
    <col min="7404" max="7404" width="20.85546875" style="4" customWidth="1"/>
    <col min="7405" max="7405" width="26.28515625" style="4" customWidth="1"/>
    <col min="7406" max="7406" width="15.85546875" style="4" customWidth="1"/>
    <col min="7407" max="7407" width="13" style="4" customWidth="1"/>
    <col min="7408" max="7408" width="17.28515625" style="4" customWidth="1"/>
    <col min="7409" max="7409" width="13.85546875" style="4" customWidth="1"/>
    <col min="7410" max="7410" width="15.7109375" style="4" customWidth="1"/>
    <col min="7411" max="7411" width="17.7109375" style="4" customWidth="1"/>
    <col min="7412" max="7412" width="21.5703125" style="4" customWidth="1"/>
    <col min="7413" max="7413" width="14.140625" style="4" customWidth="1"/>
    <col min="7414" max="7414" width="17.140625" style="4" customWidth="1"/>
    <col min="7415" max="7415" width="9.140625" style="4"/>
    <col min="7416" max="7416" width="12.140625" style="4" bestFit="1" customWidth="1"/>
    <col min="7417" max="7417" width="11.85546875" style="4" bestFit="1" customWidth="1"/>
    <col min="7418" max="7418" width="12.140625" style="4" bestFit="1" customWidth="1"/>
    <col min="7419" max="7655" width="9.140625" style="4"/>
    <col min="7656" max="7656" width="7.28515625" style="4" customWidth="1"/>
    <col min="7657" max="7657" width="0" style="4" hidden="1" customWidth="1"/>
    <col min="7658" max="7658" width="38" style="4" customWidth="1"/>
    <col min="7659" max="7659" width="36.28515625" style="4" customWidth="1"/>
    <col min="7660" max="7660" width="20.85546875" style="4" customWidth="1"/>
    <col min="7661" max="7661" width="26.28515625" style="4" customWidth="1"/>
    <col min="7662" max="7662" width="15.85546875" style="4" customWidth="1"/>
    <col min="7663" max="7663" width="13" style="4" customWidth="1"/>
    <col min="7664" max="7664" width="17.28515625" style="4" customWidth="1"/>
    <col min="7665" max="7665" width="13.85546875" style="4" customWidth="1"/>
    <col min="7666" max="7666" width="15.7109375" style="4" customWidth="1"/>
    <col min="7667" max="7667" width="17.7109375" style="4" customWidth="1"/>
    <col min="7668" max="7668" width="21.5703125" style="4" customWidth="1"/>
    <col min="7669" max="7669" width="14.140625" style="4" customWidth="1"/>
    <col min="7670" max="7670" width="17.140625" style="4" customWidth="1"/>
    <col min="7671" max="7671" width="9.140625" style="4"/>
    <col min="7672" max="7672" width="12.140625" style="4" bestFit="1" customWidth="1"/>
    <col min="7673" max="7673" width="11.85546875" style="4" bestFit="1" customWidth="1"/>
    <col min="7674" max="7674" width="12.140625" style="4" bestFit="1" customWidth="1"/>
    <col min="7675" max="7911" width="9.140625" style="4"/>
    <col min="7912" max="7912" width="7.28515625" style="4" customWidth="1"/>
    <col min="7913" max="7913" width="0" style="4" hidden="1" customWidth="1"/>
    <col min="7914" max="7914" width="38" style="4" customWidth="1"/>
    <col min="7915" max="7915" width="36.28515625" style="4" customWidth="1"/>
    <col min="7916" max="7916" width="20.85546875" style="4" customWidth="1"/>
    <col min="7917" max="7917" width="26.28515625" style="4" customWidth="1"/>
    <col min="7918" max="7918" width="15.85546875" style="4" customWidth="1"/>
    <col min="7919" max="7919" width="13" style="4" customWidth="1"/>
    <col min="7920" max="7920" width="17.28515625" style="4" customWidth="1"/>
    <col min="7921" max="7921" width="13.85546875" style="4" customWidth="1"/>
    <col min="7922" max="7922" width="15.7109375" style="4" customWidth="1"/>
    <col min="7923" max="7923" width="17.7109375" style="4" customWidth="1"/>
    <col min="7924" max="7924" width="21.5703125" style="4" customWidth="1"/>
    <col min="7925" max="7925" width="14.140625" style="4" customWidth="1"/>
    <col min="7926" max="7926" width="17.140625" style="4" customWidth="1"/>
    <col min="7927" max="7927" width="9.140625" style="4"/>
    <col min="7928" max="7928" width="12.140625" style="4" bestFit="1" customWidth="1"/>
    <col min="7929" max="7929" width="11.85546875" style="4" bestFit="1" customWidth="1"/>
    <col min="7930" max="7930" width="12.140625" style="4" bestFit="1" customWidth="1"/>
    <col min="7931" max="8167" width="9.140625" style="4"/>
    <col min="8168" max="8168" width="7.28515625" style="4" customWidth="1"/>
    <col min="8169" max="8169" width="0" style="4" hidden="1" customWidth="1"/>
    <col min="8170" max="8170" width="38" style="4" customWidth="1"/>
    <col min="8171" max="8171" width="36.28515625" style="4" customWidth="1"/>
    <col min="8172" max="8172" width="20.85546875" style="4" customWidth="1"/>
    <col min="8173" max="8173" width="26.28515625" style="4" customWidth="1"/>
    <col min="8174" max="8174" width="15.85546875" style="4" customWidth="1"/>
    <col min="8175" max="8175" width="13" style="4" customWidth="1"/>
    <col min="8176" max="8176" width="17.28515625" style="4" customWidth="1"/>
    <col min="8177" max="8177" width="13.85546875" style="4" customWidth="1"/>
    <col min="8178" max="8178" width="15.7109375" style="4" customWidth="1"/>
    <col min="8179" max="8179" width="17.7109375" style="4" customWidth="1"/>
    <col min="8180" max="8180" width="21.5703125" style="4" customWidth="1"/>
    <col min="8181" max="8181" width="14.140625" style="4" customWidth="1"/>
    <col min="8182" max="8182" width="17.140625" style="4" customWidth="1"/>
    <col min="8183" max="8183" width="9.140625" style="4"/>
    <col min="8184" max="8184" width="12.140625" style="4" bestFit="1" customWidth="1"/>
    <col min="8185" max="8185" width="11.85546875" style="4" bestFit="1" customWidth="1"/>
    <col min="8186" max="8186" width="12.140625" style="4" bestFit="1" customWidth="1"/>
    <col min="8187" max="8423" width="9.140625" style="4"/>
    <col min="8424" max="8424" width="7.28515625" style="4" customWidth="1"/>
    <col min="8425" max="8425" width="0" style="4" hidden="1" customWidth="1"/>
    <col min="8426" max="8426" width="38" style="4" customWidth="1"/>
    <col min="8427" max="8427" width="36.28515625" style="4" customWidth="1"/>
    <col min="8428" max="8428" width="20.85546875" style="4" customWidth="1"/>
    <col min="8429" max="8429" width="26.28515625" style="4" customWidth="1"/>
    <col min="8430" max="8430" width="15.85546875" style="4" customWidth="1"/>
    <col min="8431" max="8431" width="13" style="4" customWidth="1"/>
    <col min="8432" max="8432" width="17.28515625" style="4" customWidth="1"/>
    <col min="8433" max="8433" width="13.85546875" style="4" customWidth="1"/>
    <col min="8434" max="8434" width="15.7109375" style="4" customWidth="1"/>
    <col min="8435" max="8435" width="17.7109375" style="4" customWidth="1"/>
    <col min="8436" max="8436" width="21.5703125" style="4" customWidth="1"/>
    <col min="8437" max="8437" width="14.140625" style="4" customWidth="1"/>
    <col min="8438" max="8438" width="17.140625" style="4" customWidth="1"/>
    <col min="8439" max="8439" width="9.140625" style="4"/>
    <col min="8440" max="8440" width="12.140625" style="4" bestFit="1" customWidth="1"/>
    <col min="8441" max="8441" width="11.85546875" style="4" bestFit="1" customWidth="1"/>
    <col min="8442" max="8442" width="12.140625" style="4" bestFit="1" customWidth="1"/>
    <col min="8443" max="8679" width="9.140625" style="4"/>
    <col min="8680" max="8680" width="7.28515625" style="4" customWidth="1"/>
    <col min="8681" max="8681" width="0" style="4" hidden="1" customWidth="1"/>
    <col min="8682" max="8682" width="38" style="4" customWidth="1"/>
    <col min="8683" max="8683" width="36.28515625" style="4" customWidth="1"/>
    <col min="8684" max="8684" width="20.85546875" style="4" customWidth="1"/>
    <col min="8685" max="8685" width="26.28515625" style="4" customWidth="1"/>
    <col min="8686" max="8686" width="15.85546875" style="4" customWidth="1"/>
    <col min="8687" max="8687" width="13" style="4" customWidth="1"/>
    <col min="8688" max="8688" width="17.28515625" style="4" customWidth="1"/>
    <col min="8689" max="8689" width="13.85546875" style="4" customWidth="1"/>
    <col min="8690" max="8690" width="15.7109375" style="4" customWidth="1"/>
    <col min="8691" max="8691" width="17.7109375" style="4" customWidth="1"/>
    <col min="8692" max="8692" width="21.5703125" style="4" customWidth="1"/>
    <col min="8693" max="8693" width="14.140625" style="4" customWidth="1"/>
    <col min="8694" max="8694" width="17.140625" style="4" customWidth="1"/>
    <col min="8695" max="8695" width="9.140625" style="4"/>
    <col min="8696" max="8696" width="12.140625" style="4" bestFit="1" customWidth="1"/>
    <col min="8697" max="8697" width="11.85546875" style="4" bestFit="1" customWidth="1"/>
    <col min="8698" max="8698" width="12.140625" style="4" bestFit="1" customWidth="1"/>
    <col min="8699" max="8935" width="9.140625" style="4"/>
    <col min="8936" max="8936" width="7.28515625" style="4" customWidth="1"/>
    <col min="8937" max="8937" width="0" style="4" hidden="1" customWidth="1"/>
    <col min="8938" max="8938" width="38" style="4" customWidth="1"/>
    <col min="8939" max="8939" width="36.28515625" style="4" customWidth="1"/>
    <col min="8940" max="8940" width="20.85546875" style="4" customWidth="1"/>
    <col min="8941" max="8941" width="26.28515625" style="4" customWidth="1"/>
    <col min="8942" max="8942" width="15.85546875" style="4" customWidth="1"/>
    <col min="8943" max="8943" width="13" style="4" customWidth="1"/>
    <col min="8944" max="8944" width="17.28515625" style="4" customWidth="1"/>
    <col min="8945" max="8945" width="13.85546875" style="4" customWidth="1"/>
    <col min="8946" max="8946" width="15.7109375" style="4" customWidth="1"/>
    <col min="8947" max="8947" width="17.7109375" style="4" customWidth="1"/>
    <col min="8948" max="8948" width="21.5703125" style="4" customWidth="1"/>
    <col min="8949" max="8949" width="14.140625" style="4" customWidth="1"/>
    <col min="8950" max="8950" width="17.140625" style="4" customWidth="1"/>
    <col min="8951" max="8951" width="9.140625" style="4"/>
    <col min="8952" max="8952" width="12.140625" style="4" bestFit="1" customWidth="1"/>
    <col min="8953" max="8953" width="11.85546875" style="4" bestFit="1" customWidth="1"/>
    <col min="8954" max="8954" width="12.140625" style="4" bestFit="1" customWidth="1"/>
    <col min="8955" max="9191" width="9.140625" style="4"/>
    <col min="9192" max="9192" width="7.28515625" style="4" customWidth="1"/>
    <col min="9193" max="9193" width="0" style="4" hidden="1" customWidth="1"/>
    <col min="9194" max="9194" width="38" style="4" customWidth="1"/>
    <col min="9195" max="9195" width="36.28515625" style="4" customWidth="1"/>
    <col min="9196" max="9196" width="20.85546875" style="4" customWidth="1"/>
    <col min="9197" max="9197" width="26.28515625" style="4" customWidth="1"/>
    <col min="9198" max="9198" width="15.85546875" style="4" customWidth="1"/>
    <col min="9199" max="9199" width="13" style="4" customWidth="1"/>
    <col min="9200" max="9200" width="17.28515625" style="4" customWidth="1"/>
    <col min="9201" max="9201" width="13.85546875" style="4" customWidth="1"/>
    <col min="9202" max="9202" width="15.7109375" style="4" customWidth="1"/>
    <col min="9203" max="9203" width="17.7109375" style="4" customWidth="1"/>
    <col min="9204" max="9204" width="21.5703125" style="4" customWidth="1"/>
    <col min="9205" max="9205" width="14.140625" style="4" customWidth="1"/>
    <col min="9206" max="9206" width="17.140625" style="4" customWidth="1"/>
    <col min="9207" max="9207" width="9.140625" style="4"/>
    <col min="9208" max="9208" width="12.140625" style="4" bestFit="1" customWidth="1"/>
    <col min="9209" max="9209" width="11.85546875" style="4" bestFit="1" customWidth="1"/>
    <col min="9210" max="9210" width="12.140625" style="4" bestFit="1" customWidth="1"/>
    <col min="9211" max="9447" width="9.140625" style="4"/>
    <col min="9448" max="9448" width="7.28515625" style="4" customWidth="1"/>
    <col min="9449" max="9449" width="0" style="4" hidden="1" customWidth="1"/>
    <col min="9450" max="9450" width="38" style="4" customWidth="1"/>
    <col min="9451" max="9451" width="36.28515625" style="4" customWidth="1"/>
    <col min="9452" max="9452" width="20.85546875" style="4" customWidth="1"/>
    <col min="9453" max="9453" width="26.28515625" style="4" customWidth="1"/>
    <col min="9454" max="9454" width="15.85546875" style="4" customWidth="1"/>
    <col min="9455" max="9455" width="13" style="4" customWidth="1"/>
    <col min="9456" max="9456" width="17.28515625" style="4" customWidth="1"/>
    <col min="9457" max="9457" width="13.85546875" style="4" customWidth="1"/>
    <col min="9458" max="9458" width="15.7109375" style="4" customWidth="1"/>
    <col min="9459" max="9459" width="17.7109375" style="4" customWidth="1"/>
    <col min="9460" max="9460" width="21.5703125" style="4" customWidth="1"/>
    <col min="9461" max="9461" width="14.140625" style="4" customWidth="1"/>
    <col min="9462" max="9462" width="17.140625" style="4" customWidth="1"/>
    <col min="9463" max="9463" width="9.140625" style="4"/>
    <col min="9464" max="9464" width="12.140625" style="4" bestFit="1" customWidth="1"/>
    <col min="9465" max="9465" width="11.85546875" style="4" bestFit="1" customWidth="1"/>
    <col min="9466" max="9466" width="12.140625" style="4" bestFit="1" customWidth="1"/>
    <col min="9467" max="9703" width="9.140625" style="4"/>
    <col min="9704" max="9704" width="7.28515625" style="4" customWidth="1"/>
    <col min="9705" max="9705" width="0" style="4" hidden="1" customWidth="1"/>
    <col min="9706" max="9706" width="38" style="4" customWidth="1"/>
    <col min="9707" max="9707" width="36.28515625" style="4" customWidth="1"/>
    <col min="9708" max="9708" width="20.85546875" style="4" customWidth="1"/>
    <col min="9709" max="9709" width="26.28515625" style="4" customWidth="1"/>
    <col min="9710" max="9710" width="15.85546875" style="4" customWidth="1"/>
    <col min="9711" max="9711" width="13" style="4" customWidth="1"/>
    <col min="9712" max="9712" width="17.28515625" style="4" customWidth="1"/>
    <col min="9713" max="9713" width="13.85546875" style="4" customWidth="1"/>
    <col min="9714" max="9714" width="15.7109375" style="4" customWidth="1"/>
    <col min="9715" max="9715" width="17.7109375" style="4" customWidth="1"/>
    <col min="9716" max="9716" width="21.5703125" style="4" customWidth="1"/>
    <col min="9717" max="9717" width="14.140625" style="4" customWidth="1"/>
    <col min="9718" max="9718" width="17.140625" style="4" customWidth="1"/>
    <col min="9719" max="9719" width="9.140625" style="4"/>
    <col min="9720" max="9720" width="12.140625" style="4" bestFit="1" customWidth="1"/>
    <col min="9721" max="9721" width="11.85546875" style="4" bestFit="1" customWidth="1"/>
    <col min="9722" max="9722" width="12.140625" style="4" bestFit="1" customWidth="1"/>
    <col min="9723" max="9959" width="9.140625" style="4"/>
    <col min="9960" max="9960" width="7.28515625" style="4" customWidth="1"/>
    <col min="9961" max="9961" width="0" style="4" hidden="1" customWidth="1"/>
    <col min="9962" max="9962" width="38" style="4" customWidth="1"/>
    <col min="9963" max="9963" width="36.28515625" style="4" customWidth="1"/>
    <col min="9964" max="9964" width="20.85546875" style="4" customWidth="1"/>
    <col min="9965" max="9965" width="26.28515625" style="4" customWidth="1"/>
    <col min="9966" max="9966" width="15.85546875" style="4" customWidth="1"/>
    <col min="9967" max="9967" width="13" style="4" customWidth="1"/>
    <col min="9968" max="9968" width="17.28515625" style="4" customWidth="1"/>
    <col min="9969" max="9969" width="13.85546875" style="4" customWidth="1"/>
    <col min="9970" max="9970" width="15.7109375" style="4" customWidth="1"/>
    <col min="9971" max="9971" width="17.7109375" style="4" customWidth="1"/>
    <col min="9972" max="9972" width="21.5703125" style="4" customWidth="1"/>
    <col min="9973" max="9973" width="14.140625" style="4" customWidth="1"/>
    <col min="9974" max="9974" width="17.140625" style="4" customWidth="1"/>
    <col min="9975" max="9975" width="9.140625" style="4"/>
    <col min="9976" max="9976" width="12.140625" style="4" bestFit="1" customWidth="1"/>
    <col min="9977" max="9977" width="11.85546875" style="4" bestFit="1" customWidth="1"/>
    <col min="9978" max="9978" width="12.140625" style="4" bestFit="1" customWidth="1"/>
    <col min="9979" max="10215" width="9.140625" style="4"/>
    <col min="10216" max="10216" width="7.28515625" style="4" customWidth="1"/>
    <col min="10217" max="10217" width="0" style="4" hidden="1" customWidth="1"/>
    <col min="10218" max="10218" width="38" style="4" customWidth="1"/>
    <col min="10219" max="10219" width="36.28515625" style="4" customWidth="1"/>
    <col min="10220" max="10220" width="20.85546875" style="4" customWidth="1"/>
    <col min="10221" max="10221" width="26.28515625" style="4" customWidth="1"/>
    <col min="10222" max="10222" width="15.85546875" style="4" customWidth="1"/>
    <col min="10223" max="10223" width="13" style="4" customWidth="1"/>
    <col min="10224" max="10224" width="17.28515625" style="4" customWidth="1"/>
    <col min="10225" max="10225" width="13.85546875" style="4" customWidth="1"/>
    <col min="10226" max="10226" width="15.7109375" style="4" customWidth="1"/>
    <col min="10227" max="10227" width="17.7109375" style="4" customWidth="1"/>
    <col min="10228" max="10228" width="21.5703125" style="4" customWidth="1"/>
    <col min="10229" max="10229" width="14.140625" style="4" customWidth="1"/>
    <col min="10230" max="10230" width="17.140625" style="4" customWidth="1"/>
    <col min="10231" max="10231" width="9.140625" style="4"/>
    <col min="10232" max="10232" width="12.140625" style="4" bestFit="1" customWidth="1"/>
    <col min="10233" max="10233" width="11.85546875" style="4" bestFit="1" customWidth="1"/>
    <col min="10234" max="10234" width="12.140625" style="4" bestFit="1" customWidth="1"/>
    <col min="10235" max="10471" width="9.140625" style="4"/>
    <col min="10472" max="10472" width="7.28515625" style="4" customWidth="1"/>
    <col min="10473" max="10473" width="0" style="4" hidden="1" customWidth="1"/>
    <col min="10474" max="10474" width="38" style="4" customWidth="1"/>
    <col min="10475" max="10475" width="36.28515625" style="4" customWidth="1"/>
    <col min="10476" max="10476" width="20.85546875" style="4" customWidth="1"/>
    <col min="10477" max="10477" width="26.28515625" style="4" customWidth="1"/>
    <col min="10478" max="10478" width="15.85546875" style="4" customWidth="1"/>
    <col min="10479" max="10479" width="13" style="4" customWidth="1"/>
    <col min="10480" max="10480" width="17.28515625" style="4" customWidth="1"/>
    <col min="10481" max="10481" width="13.85546875" style="4" customWidth="1"/>
    <col min="10482" max="10482" width="15.7109375" style="4" customWidth="1"/>
    <col min="10483" max="10483" width="17.7109375" style="4" customWidth="1"/>
    <col min="10484" max="10484" width="21.5703125" style="4" customWidth="1"/>
    <col min="10485" max="10485" width="14.140625" style="4" customWidth="1"/>
    <col min="10486" max="10486" width="17.140625" style="4" customWidth="1"/>
    <col min="10487" max="10487" width="9.140625" style="4"/>
    <col min="10488" max="10488" width="12.140625" style="4" bestFit="1" customWidth="1"/>
    <col min="10489" max="10489" width="11.85546875" style="4" bestFit="1" customWidth="1"/>
    <col min="10490" max="10490" width="12.140625" style="4" bestFit="1" customWidth="1"/>
    <col min="10491" max="10727" width="9.140625" style="4"/>
    <col min="10728" max="10728" width="7.28515625" style="4" customWidth="1"/>
    <col min="10729" max="10729" width="0" style="4" hidden="1" customWidth="1"/>
    <col min="10730" max="10730" width="38" style="4" customWidth="1"/>
    <col min="10731" max="10731" width="36.28515625" style="4" customWidth="1"/>
    <col min="10732" max="10732" width="20.85546875" style="4" customWidth="1"/>
    <col min="10733" max="10733" width="26.28515625" style="4" customWidth="1"/>
    <col min="10734" max="10734" width="15.85546875" style="4" customWidth="1"/>
    <col min="10735" max="10735" width="13" style="4" customWidth="1"/>
    <col min="10736" max="10736" width="17.28515625" style="4" customWidth="1"/>
    <col min="10737" max="10737" width="13.85546875" style="4" customWidth="1"/>
    <col min="10738" max="10738" width="15.7109375" style="4" customWidth="1"/>
    <col min="10739" max="10739" width="17.7109375" style="4" customWidth="1"/>
    <col min="10740" max="10740" width="21.5703125" style="4" customWidth="1"/>
    <col min="10741" max="10741" width="14.140625" style="4" customWidth="1"/>
    <col min="10742" max="10742" width="17.140625" style="4" customWidth="1"/>
    <col min="10743" max="10743" width="9.140625" style="4"/>
    <col min="10744" max="10744" width="12.140625" style="4" bestFit="1" customWidth="1"/>
    <col min="10745" max="10745" width="11.85546875" style="4" bestFit="1" customWidth="1"/>
    <col min="10746" max="10746" width="12.140625" style="4" bestFit="1" customWidth="1"/>
    <col min="10747" max="10983" width="9.140625" style="4"/>
    <col min="10984" max="10984" width="7.28515625" style="4" customWidth="1"/>
    <col min="10985" max="10985" width="0" style="4" hidden="1" customWidth="1"/>
    <col min="10986" max="10986" width="38" style="4" customWidth="1"/>
    <col min="10987" max="10987" width="36.28515625" style="4" customWidth="1"/>
    <col min="10988" max="10988" width="20.85546875" style="4" customWidth="1"/>
    <col min="10989" max="10989" width="26.28515625" style="4" customWidth="1"/>
    <col min="10990" max="10990" width="15.85546875" style="4" customWidth="1"/>
    <col min="10991" max="10991" width="13" style="4" customWidth="1"/>
    <col min="10992" max="10992" width="17.28515625" style="4" customWidth="1"/>
    <col min="10993" max="10993" width="13.85546875" style="4" customWidth="1"/>
    <col min="10994" max="10994" width="15.7109375" style="4" customWidth="1"/>
    <col min="10995" max="10995" width="17.7109375" style="4" customWidth="1"/>
    <col min="10996" max="10996" width="21.5703125" style="4" customWidth="1"/>
    <col min="10997" max="10997" width="14.140625" style="4" customWidth="1"/>
    <col min="10998" max="10998" width="17.140625" style="4" customWidth="1"/>
    <col min="10999" max="10999" width="9.140625" style="4"/>
    <col min="11000" max="11000" width="12.140625" style="4" bestFit="1" customWidth="1"/>
    <col min="11001" max="11001" width="11.85546875" style="4" bestFit="1" customWidth="1"/>
    <col min="11002" max="11002" width="12.140625" style="4" bestFit="1" customWidth="1"/>
    <col min="11003" max="11239" width="9.140625" style="4"/>
    <col min="11240" max="11240" width="7.28515625" style="4" customWidth="1"/>
    <col min="11241" max="11241" width="0" style="4" hidden="1" customWidth="1"/>
    <col min="11242" max="11242" width="38" style="4" customWidth="1"/>
    <col min="11243" max="11243" width="36.28515625" style="4" customWidth="1"/>
    <col min="11244" max="11244" width="20.85546875" style="4" customWidth="1"/>
    <col min="11245" max="11245" width="26.28515625" style="4" customWidth="1"/>
    <col min="11246" max="11246" width="15.85546875" style="4" customWidth="1"/>
    <col min="11247" max="11247" width="13" style="4" customWidth="1"/>
    <col min="11248" max="11248" width="17.28515625" style="4" customWidth="1"/>
    <col min="11249" max="11249" width="13.85546875" style="4" customWidth="1"/>
    <col min="11250" max="11250" width="15.7109375" style="4" customWidth="1"/>
    <col min="11251" max="11251" width="17.7109375" style="4" customWidth="1"/>
    <col min="11252" max="11252" width="21.5703125" style="4" customWidth="1"/>
    <col min="11253" max="11253" width="14.140625" style="4" customWidth="1"/>
    <col min="11254" max="11254" width="17.140625" style="4" customWidth="1"/>
    <col min="11255" max="11255" width="9.140625" style="4"/>
    <col min="11256" max="11256" width="12.140625" style="4" bestFit="1" customWidth="1"/>
    <col min="11257" max="11257" width="11.85546875" style="4" bestFit="1" customWidth="1"/>
    <col min="11258" max="11258" width="12.140625" style="4" bestFit="1" customWidth="1"/>
    <col min="11259" max="11495" width="9.140625" style="4"/>
    <col min="11496" max="11496" width="7.28515625" style="4" customWidth="1"/>
    <col min="11497" max="11497" width="0" style="4" hidden="1" customWidth="1"/>
    <col min="11498" max="11498" width="38" style="4" customWidth="1"/>
    <col min="11499" max="11499" width="36.28515625" style="4" customWidth="1"/>
    <col min="11500" max="11500" width="20.85546875" style="4" customWidth="1"/>
    <col min="11501" max="11501" width="26.28515625" style="4" customWidth="1"/>
    <col min="11502" max="11502" width="15.85546875" style="4" customWidth="1"/>
    <col min="11503" max="11503" width="13" style="4" customWidth="1"/>
    <col min="11504" max="11504" width="17.28515625" style="4" customWidth="1"/>
    <col min="11505" max="11505" width="13.85546875" style="4" customWidth="1"/>
    <col min="11506" max="11506" width="15.7109375" style="4" customWidth="1"/>
    <col min="11507" max="11507" width="17.7109375" style="4" customWidth="1"/>
    <col min="11508" max="11508" width="21.5703125" style="4" customWidth="1"/>
    <col min="11509" max="11509" width="14.140625" style="4" customWidth="1"/>
    <col min="11510" max="11510" width="17.140625" style="4" customWidth="1"/>
    <col min="11511" max="11511" width="9.140625" style="4"/>
    <col min="11512" max="11512" width="12.140625" style="4" bestFit="1" customWidth="1"/>
    <col min="11513" max="11513" width="11.85546875" style="4" bestFit="1" customWidth="1"/>
    <col min="11514" max="11514" width="12.140625" style="4" bestFit="1" customWidth="1"/>
    <col min="11515" max="11751" width="9.140625" style="4"/>
    <col min="11752" max="11752" width="7.28515625" style="4" customWidth="1"/>
    <col min="11753" max="11753" width="0" style="4" hidden="1" customWidth="1"/>
    <col min="11754" max="11754" width="38" style="4" customWidth="1"/>
    <col min="11755" max="11755" width="36.28515625" style="4" customWidth="1"/>
    <col min="11756" max="11756" width="20.85546875" style="4" customWidth="1"/>
    <col min="11757" max="11757" width="26.28515625" style="4" customWidth="1"/>
    <col min="11758" max="11758" width="15.85546875" style="4" customWidth="1"/>
    <col min="11759" max="11759" width="13" style="4" customWidth="1"/>
    <col min="11760" max="11760" width="17.28515625" style="4" customWidth="1"/>
    <col min="11761" max="11761" width="13.85546875" style="4" customWidth="1"/>
    <col min="11762" max="11762" width="15.7109375" style="4" customWidth="1"/>
    <col min="11763" max="11763" width="17.7109375" style="4" customWidth="1"/>
    <col min="11764" max="11764" width="21.5703125" style="4" customWidth="1"/>
    <col min="11765" max="11765" width="14.140625" style="4" customWidth="1"/>
    <col min="11766" max="11766" width="17.140625" style="4" customWidth="1"/>
    <col min="11767" max="11767" width="9.140625" style="4"/>
    <col min="11768" max="11768" width="12.140625" style="4" bestFit="1" customWidth="1"/>
    <col min="11769" max="11769" width="11.85546875" style="4" bestFit="1" customWidth="1"/>
    <col min="11770" max="11770" width="12.140625" style="4" bestFit="1" customWidth="1"/>
    <col min="11771" max="12007" width="9.140625" style="4"/>
    <col min="12008" max="12008" width="7.28515625" style="4" customWidth="1"/>
    <col min="12009" max="12009" width="0" style="4" hidden="1" customWidth="1"/>
    <col min="12010" max="12010" width="38" style="4" customWidth="1"/>
    <col min="12011" max="12011" width="36.28515625" style="4" customWidth="1"/>
    <col min="12012" max="12012" width="20.85546875" style="4" customWidth="1"/>
    <col min="12013" max="12013" width="26.28515625" style="4" customWidth="1"/>
    <col min="12014" max="12014" width="15.85546875" style="4" customWidth="1"/>
    <col min="12015" max="12015" width="13" style="4" customWidth="1"/>
    <col min="12016" max="12016" width="17.28515625" style="4" customWidth="1"/>
    <col min="12017" max="12017" width="13.85546875" style="4" customWidth="1"/>
    <col min="12018" max="12018" width="15.7109375" style="4" customWidth="1"/>
    <col min="12019" max="12019" width="17.7109375" style="4" customWidth="1"/>
    <col min="12020" max="12020" width="21.5703125" style="4" customWidth="1"/>
    <col min="12021" max="12021" width="14.140625" style="4" customWidth="1"/>
    <col min="12022" max="12022" width="17.140625" style="4" customWidth="1"/>
    <col min="12023" max="12023" width="9.140625" style="4"/>
    <col min="12024" max="12024" width="12.140625" style="4" bestFit="1" customWidth="1"/>
    <col min="12025" max="12025" width="11.85546875" style="4" bestFit="1" customWidth="1"/>
    <col min="12026" max="12026" width="12.140625" style="4" bestFit="1" customWidth="1"/>
    <col min="12027" max="12263" width="9.140625" style="4"/>
    <col min="12264" max="12264" width="7.28515625" style="4" customWidth="1"/>
    <col min="12265" max="12265" width="0" style="4" hidden="1" customWidth="1"/>
    <col min="12266" max="12266" width="38" style="4" customWidth="1"/>
    <col min="12267" max="12267" width="36.28515625" style="4" customWidth="1"/>
    <col min="12268" max="12268" width="20.85546875" style="4" customWidth="1"/>
    <col min="12269" max="12269" width="26.28515625" style="4" customWidth="1"/>
    <col min="12270" max="12270" width="15.85546875" style="4" customWidth="1"/>
    <col min="12271" max="12271" width="13" style="4" customWidth="1"/>
    <col min="12272" max="12272" width="17.28515625" style="4" customWidth="1"/>
    <col min="12273" max="12273" width="13.85546875" style="4" customWidth="1"/>
    <col min="12274" max="12274" width="15.7109375" style="4" customWidth="1"/>
    <col min="12275" max="12275" width="17.7109375" style="4" customWidth="1"/>
    <col min="12276" max="12276" width="21.5703125" style="4" customWidth="1"/>
    <col min="12277" max="12277" width="14.140625" style="4" customWidth="1"/>
    <col min="12278" max="12278" width="17.140625" style="4" customWidth="1"/>
    <col min="12279" max="12279" width="9.140625" style="4"/>
    <col min="12280" max="12280" width="12.140625" style="4" bestFit="1" customWidth="1"/>
    <col min="12281" max="12281" width="11.85546875" style="4" bestFit="1" customWidth="1"/>
    <col min="12282" max="12282" width="12.140625" style="4" bestFit="1" customWidth="1"/>
    <col min="12283" max="12519" width="9.140625" style="4"/>
    <col min="12520" max="12520" width="7.28515625" style="4" customWidth="1"/>
    <col min="12521" max="12521" width="0" style="4" hidden="1" customWidth="1"/>
    <col min="12522" max="12522" width="38" style="4" customWidth="1"/>
    <col min="12523" max="12523" width="36.28515625" style="4" customWidth="1"/>
    <col min="12524" max="12524" width="20.85546875" style="4" customWidth="1"/>
    <col min="12525" max="12525" width="26.28515625" style="4" customWidth="1"/>
    <col min="12526" max="12526" width="15.85546875" style="4" customWidth="1"/>
    <col min="12527" max="12527" width="13" style="4" customWidth="1"/>
    <col min="12528" max="12528" width="17.28515625" style="4" customWidth="1"/>
    <col min="12529" max="12529" width="13.85546875" style="4" customWidth="1"/>
    <col min="12530" max="12530" width="15.7109375" style="4" customWidth="1"/>
    <col min="12531" max="12531" width="17.7109375" style="4" customWidth="1"/>
    <col min="12532" max="12532" width="21.5703125" style="4" customWidth="1"/>
    <col min="12533" max="12533" width="14.140625" style="4" customWidth="1"/>
    <col min="12534" max="12534" width="17.140625" style="4" customWidth="1"/>
    <col min="12535" max="12535" width="9.140625" style="4"/>
    <col min="12536" max="12536" width="12.140625" style="4" bestFit="1" customWidth="1"/>
    <col min="12537" max="12537" width="11.85546875" style="4" bestFit="1" customWidth="1"/>
    <col min="12538" max="12538" width="12.140625" style="4" bestFit="1" customWidth="1"/>
    <col min="12539" max="12775" width="9.140625" style="4"/>
    <col min="12776" max="12776" width="7.28515625" style="4" customWidth="1"/>
    <col min="12777" max="12777" width="0" style="4" hidden="1" customWidth="1"/>
    <col min="12778" max="12778" width="38" style="4" customWidth="1"/>
    <col min="12779" max="12779" width="36.28515625" style="4" customWidth="1"/>
    <col min="12780" max="12780" width="20.85546875" style="4" customWidth="1"/>
    <col min="12781" max="12781" width="26.28515625" style="4" customWidth="1"/>
    <col min="12782" max="12782" width="15.85546875" style="4" customWidth="1"/>
    <col min="12783" max="12783" width="13" style="4" customWidth="1"/>
    <col min="12784" max="12784" width="17.28515625" style="4" customWidth="1"/>
    <col min="12785" max="12785" width="13.85546875" style="4" customWidth="1"/>
    <col min="12786" max="12786" width="15.7109375" style="4" customWidth="1"/>
    <col min="12787" max="12787" width="17.7109375" style="4" customWidth="1"/>
    <col min="12788" max="12788" width="21.5703125" style="4" customWidth="1"/>
    <col min="12789" max="12789" width="14.140625" style="4" customWidth="1"/>
    <col min="12790" max="12790" width="17.140625" style="4" customWidth="1"/>
    <col min="12791" max="12791" width="9.140625" style="4"/>
    <col min="12792" max="12792" width="12.140625" style="4" bestFit="1" customWidth="1"/>
    <col min="12793" max="12793" width="11.85546875" style="4" bestFit="1" customWidth="1"/>
    <col min="12794" max="12794" width="12.140625" style="4" bestFit="1" customWidth="1"/>
    <col min="12795" max="13031" width="9.140625" style="4"/>
    <col min="13032" max="13032" width="7.28515625" style="4" customWidth="1"/>
    <col min="13033" max="13033" width="0" style="4" hidden="1" customWidth="1"/>
    <col min="13034" max="13034" width="38" style="4" customWidth="1"/>
    <col min="13035" max="13035" width="36.28515625" style="4" customWidth="1"/>
    <col min="13036" max="13036" width="20.85546875" style="4" customWidth="1"/>
    <col min="13037" max="13037" width="26.28515625" style="4" customWidth="1"/>
    <col min="13038" max="13038" width="15.85546875" style="4" customWidth="1"/>
    <col min="13039" max="13039" width="13" style="4" customWidth="1"/>
    <col min="13040" max="13040" width="17.28515625" style="4" customWidth="1"/>
    <col min="13041" max="13041" width="13.85546875" style="4" customWidth="1"/>
    <col min="13042" max="13042" width="15.7109375" style="4" customWidth="1"/>
    <col min="13043" max="13043" width="17.7109375" style="4" customWidth="1"/>
    <col min="13044" max="13044" width="21.5703125" style="4" customWidth="1"/>
    <col min="13045" max="13045" width="14.140625" style="4" customWidth="1"/>
    <col min="13046" max="13046" width="17.140625" style="4" customWidth="1"/>
    <col min="13047" max="13047" width="9.140625" style="4"/>
    <col min="13048" max="13048" width="12.140625" style="4" bestFit="1" customWidth="1"/>
    <col min="13049" max="13049" width="11.85546875" style="4" bestFit="1" customWidth="1"/>
    <col min="13050" max="13050" width="12.140625" style="4" bestFit="1" customWidth="1"/>
    <col min="13051" max="13287" width="9.140625" style="4"/>
    <col min="13288" max="13288" width="7.28515625" style="4" customWidth="1"/>
    <col min="13289" max="13289" width="0" style="4" hidden="1" customWidth="1"/>
    <col min="13290" max="13290" width="38" style="4" customWidth="1"/>
    <col min="13291" max="13291" width="36.28515625" style="4" customWidth="1"/>
    <col min="13292" max="13292" width="20.85546875" style="4" customWidth="1"/>
    <col min="13293" max="13293" width="26.28515625" style="4" customWidth="1"/>
    <col min="13294" max="13294" width="15.85546875" style="4" customWidth="1"/>
    <col min="13295" max="13295" width="13" style="4" customWidth="1"/>
    <col min="13296" max="13296" width="17.28515625" style="4" customWidth="1"/>
    <col min="13297" max="13297" width="13.85546875" style="4" customWidth="1"/>
    <col min="13298" max="13298" width="15.7109375" style="4" customWidth="1"/>
    <col min="13299" max="13299" width="17.7109375" style="4" customWidth="1"/>
    <col min="13300" max="13300" width="21.5703125" style="4" customWidth="1"/>
    <col min="13301" max="13301" width="14.140625" style="4" customWidth="1"/>
    <col min="13302" max="13302" width="17.140625" style="4" customWidth="1"/>
    <col min="13303" max="13303" width="9.140625" style="4"/>
    <col min="13304" max="13304" width="12.140625" style="4" bestFit="1" customWidth="1"/>
    <col min="13305" max="13305" width="11.85546875" style="4" bestFit="1" customWidth="1"/>
    <col min="13306" max="13306" width="12.140625" style="4" bestFit="1" customWidth="1"/>
    <col min="13307" max="13543" width="9.140625" style="4"/>
    <col min="13544" max="13544" width="7.28515625" style="4" customWidth="1"/>
    <col min="13545" max="13545" width="0" style="4" hidden="1" customWidth="1"/>
    <col min="13546" max="13546" width="38" style="4" customWidth="1"/>
    <col min="13547" max="13547" width="36.28515625" style="4" customWidth="1"/>
    <col min="13548" max="13548" width="20.85546875" style="4" customWidth="1"/>
    <col min="13549" max="13549" width="26.28515625" style="4" customWidth="1"/>
    <col min="13550" max="13550" width="15.85546875" style="4" customWidth="1"/>
    <col min="13551" max="13551" width="13" style="4" customWidth="1"/>
    <col min="13552" max="13552" width="17.28515625" style="4" customWidth="1"/>
    <col min="13553" max="13553" width="13.85546875" style="4" customWidth="1"/>
    <col min="13554" max="13554" width="15.7109375" style="4" customWidth="1"/>
    <col min="13555" max="13555" width="17.7109375" style="4" customWidth="1"/>
    <col min="13556" max="13556" width="21.5703125" style="4" customWidth="1"/>
    <col min="13557" max="13557" width="14.140625" style="4" customWidth="1"/>
    <col min="13558" max="13558" width="17.140625" style="4" customWidth="1"/>
    <col min="13559" max="13559" width="9.140625" style="4"/>
    <col min="13560" max="13560" width="12.140625" style="4" bestFit="1" customWidth="1"/>
    <col min="13561" max="13561" width="11.85546875" style="4" bestFit="1" customWidth="1"/>
    <col min="13562" max="13562" width="12.140625" style="4" bestFit="1" customWidth="1"/>
    <col min="13563" max="13799" width="9.140625" style="4"/>
    <col min="13800" max="13800" width="7.28515625" style="4" customWidth="1"/>
    <col min="13801" max="13801" width="0" style="4" hidden="1" customWidth="1"/>
    <col min="13802" max="13802" width="38" style="4" customWidth="1"/>
    <col min="13803" max="13803" width="36.28515625" style="4" customWidth="1"/>
    <col min="13804" max="13804" width="20.85546875" style="4" customWidth="1"/>
    <col min="13805" max="13805" width="26.28515625" style="4" customWidth="1"/>
    <col min="13806" max="13806" width="15.85546875" style="4" customWidth="1"/>
    <col min="13807" max="13807" width="13" style="4" customWidth="1"/>
    <col min="13808" max="13808" width="17.28515625" style="4" customWidth="1"/>
    <col min="13809" max="13809" width="13.85546875" style="4" customWidth="1"/>
    <col min="13810" max="13810" width="15.7109375" style="4" customWidth="1"/>
    <col min="13811" max="13811" width="17.7109375" style="4" customWidth="1"/>
    <col min="13812" max="13812" width="21.5703125" style="4" customWidth="1"/>
    <col min="13813" max="13813" width="14.140625" style="4" customWidth="1"/>
    <col min="13814" max="13814" width="17.140625" style="4" customWidth="1"/>
    <col min="13815" max="13815" width="9.140625" style="4"/>
    <col min="13816" max="13816" width="12.140625" style="4" bestFit="1" customWidth="1"/>
    <col min="13817" max="13817" width="11.85546875" style="4" bestFit="1" customWidth="1"/>
    <col min="13818" max="13818" width="12.140625" style="4" bestFit="1" customWidth="1"/>
    <col min="13819" max="14055" width="9.140625" style="4"/>
    <col min="14056" max="14056" width="7.28515625" style="4" customWidth="1"/>
    <col min="14057" max="14057" width="0" style="4" hidden="1" customWidth="1"/>
    <col min="14058" max="14058" width="38" style="4" customWidth="1"/>
    <col min="14059" max="14059" width="36.28515625" style="4" customWidth="1"/>
    <col min="14060" max="14060" width="20.85546875" style="4" customWidth="1"/>
    <col min="14061" max="14061" width="26.28515625" style="4" customWidth="1"/>
    <col min="14062" max="14062" width="15.85546875" style="4" customWidth="1"/>
    <col min="14063" max="14063" width="13" style="4" customWidth="1"/>
    <col min="14064" max="14064" width="17.28515625" style="4" customWidth="1"/>
    <col min="14065" max="14065" width="13.85546875" style="4" customWidth="1"/>
    <col min="14066" max="14066" width="15.7109375" style="4" customWidth="1"/>
    <col min="14067" max="14067" width="17.7109375" style="4" customWidth="1"/>
    <col min="14068" max="14068" width="21.5703125" style="4" customWidth="1"/>
    <col min="14069" max="14069" width="14.140625" style="4" customWidth="1"/>
    <col min="14070" max="14070" width="17.140625" style="4" customWidth="1"/>
    <col min="14071" max="14071" width="9.140625" style="4"/>
    <col min="14072" max="14072" width="12.140625" style="4" bestFit="1" customWidth="1"/>
    <col min="14073" max="14073" width="11.85546875" style="4" bestFit="1" customWidth="1"/>
    <col min="14074" max="14074" width="12.140625" style="4" bestFit="1" customWidth="1"/>
    <col min="14075" max="14311" width="9.140625" style="4"/>
    <col min="14312" max="14312" width="7.28515625" style="4" customWidth="1"/>
    <col min="14313" max="14313" width="0" style="4" hidden="1" customWidth="1"/>
    <col min="14314" max="14314" width="38" style="4" customWidth="1"/>
    <col min="14315" max="14315" width="36.28515625" style="4" customWidth="1"/>
    <col min="14316" max="14316" width="20.85546875" style="4" customWidth="1"/>
    <col min="14317" max="14317" width="26.28515625" style="4" customWidth="1"/>
    <col min="14318" max="14318" width="15.85546875" style="4" customWidth="1"/>
    <col min="14319" max="14319" width="13" style="4" customWidth="1"/>
    <col min="14320" max="14320" width="17.28515625" style="4" customWidth="1"/>
    <col min="14321" max="14321" width="13.85546875" style="4" customWidth="1"/>
    <col min="14322" max="14322" width="15.7109375" style="4" customWidth="1"/>
    <col min="14323" max="14323" width="17.7109375" style="4" customWidth="1"/>
    <col min="14324" max="14324" width="21.5703125" style="4" customWidth="1"/>
    <col min="14325" max="14325" width="14.140625" style="4" customWidth="1"/>
    <col min="14326" max="14326" width="17.140625" style="4" customWidth="1"/>
    <col min="14327" max="14327" width="9.140625" style="4"/>
    <col min="14328" max="14328" width="12.140625" style="4" bestFit="1" customWidth="1"/>
    <col min="14329" max="14329" width="11.85546875" style="4" bestFit="1" customWidth="1"/>
    <col min="14330" max="14330" width="12.140625" style="4" bestFit="1" customWidth="1"/>
    <col min="14331" max="14567" width="9.140625" style="4"/>
    <col min="14568" max="14568" width="7.28515625" style="4" customWidth="1"/>
    <col min="14569" max="14569" width="0" style="4" hidden="1" customWidth="1"/>
    <col min="14570" max="14570" width="38" style="4" customWidth="1"/>
    <col min="14571" max="14571" width="36.28515625" style="4" customWidth="1"/>
    <col min="14572" max="14572" width="20.85546875" style="4" customWidth="1"/>
    <col min="14573" max="14573" width="26.28515625" style="4" customWidth="1"/>
    <col min="14574" max="14574" width="15.85546875" style="4" customWidth="1"/>
    <col min="14575" max="14575" width="13" style="4" customWidth="1"/>
    <col min="14576" max="14576" width="17.28515625" style="4" customWidth="1"/>
    <col min="14577" max="14577" width="13.85546875" style="4" customWidth="1"/>
    <col min="14578" max="14578" width="15.7109375" style="4" customWidth="1"/>
    <col min="14579" max="14579" width="17.7109375" style="4" customWidth="1"/>
    <col min="14580" max="14580" width="21.5703125" style="4" customWidth="1"/>
    <col min="14581" max="14581" width="14.140625" style="4" customWidth="1"/>
    <col min="14582" max="14582" width="17.140625" style="4" customWidth="1"/>
    <col min="14583" max="14583" width="9.140625" style="4"/>
    <col min="14584" max="14584" width="12.140625" style="4" bestFit="1" customWidth="1"/>
    <col min="14585" max="14585" width="11.85546875" style="4" bestFit="1" customWidth="1"/>
    <col min="14586" max="14586" width="12.140625" style="4" bestFit="1" customWidth="1"/>
    <col min="14587" max="14823" width="9.140625" style="4"/>
    <col min="14824" max="14824" width="7.28515625" style="4" customWidth="1"/>
    <col min="14825" max="14825" width="0" style="4" hidden="1" customWidth="1"/>
    <col min="14826" max="14826" width="38" style="4" customWidth="1"/>
    <col min="14827" max="14827" width="36.28515625" style="4" customWidth="1"/>
    <col min="14828" max="14828" width="20.85546875" style="4" customWidth="1"/>
    <col min="14829" max="14829" width="26.28515625" style="4" customWidth="1"/>
    <col min="14830" max="14830" width="15.85546875" style="4" customWidth="1"/>
    <col min="14831" max="14831" width="13" style="4" customWidth="1"/>
    <col min="14832" max="14832" width="17.28515625" style="4" customWidth="1"/>
    <col min="14833" max="14833" width="13.85546875" style="4" customWidth="1"/>
    <col min="14834" max="14834" width="15.7109375" style="4" customWidth="1"/>
    <col min="14835" max="14835" width="17.7109375" style="4" customWidth="1"/>
    <col min="14836" max="14836" width="21.5703125" style="4" customWidth="1"/>
    <col min="14837" max="14837" width="14.140625" style="4" customWidth="1"/>
    <col min="14838" max="14838" width="17.140625" style="4" customWidth="1"/>
    <col min="14839" max="14839" width="9.140625" style="4"/>
    <col min="14840" max="14840" width="12.140625" style="4" bestFit="1" customWidth="1"/>
    <col min="14841" max="14841" width="11.85546875" style="4" bestFit="1" customWidth="1"/>
    <col min="14842" max="14842" width="12.140625" style="4" bestFit="1" customWidth="1"/>
    <col min="14843" max="15079" width="9.140625" style="4"/>
    <col min="15080" max="15080" width="7.28515625" style="4" customWidth="1"/>
    <col min="15081" max="15081" width="0" style="4" hidden="1" customWidth="1"/>
    <col min="15082" max="15082" width="38" style="4" customWidth="1"/>
    <col min="15083" max="15083" width="36.28515625" style="4" customWidth="1"/>
    <col min="15084" max="15084" width="20.85546875" style="4" customWidth="1"/>
    <col min="15085" max="15085" width="26.28515625" style="4" customWidth="1"/>
    <col min="15086" max="15086" width="15.85546875" style="4" customWidth="1"/>
    <col min="15087" max="15087" width="13" style="4" customWidth="1"/>
    <col min="15088" max="15088" width="17.28515625" style="4" customWidth="1"/>
    <col min="15089" max="15089" width="13.85546875" style="4" customWidth="1"/>
    <col min="15090" max="15090" width="15.7109375" style="4" customWidth="1"/>
    <col min="15091" max="15091" width="17.7109375" style="4" customWidth="1"/>
    <col min="15092" max="15092" width="21.5703125" style="4" customWidth="1"/>
    <col min="15093" max="15093" width="14.140625" style="4" customWidth="1"/>
    <col min="15094" max="15094" width="17.140625" style="4" customWidth="1"/>
    <col min="15095" max="15095" width="9.140625" style="4"/>
    <col min="15096" max="15096" width="12.140625" style="4" bestFit="1" customWidth="1"/>
    <col min="15097" max="15097" width="11.85546875" style="4" bestFit="1" customWidth="1"/>
    <col min="15098" max="15098" width="12.140625" style="4" bestFit="1" customWidth="1"/>
    <col min="15099" max="15335" width="9.140625" style="4"/>
    <col min="15336" max="15336" width="7.28515625" style="4" customWidth="1"/>
    <col min="15337" max="15337" width="0" style="4" hidden="1" customWidth="1"/>
    <col min="15338" max="15338" width="38" style="4" customWidth="1"/>
    <col min="15339" max="15339" width="36.28515625" style="4" customWidth="1"/>
    <col min="15340" max="15340" width="20.85546875" style="4" customWidth="1"/>
    <col min="15341" max="15341" width="26.28515625" style="4" customWidth="1"/>
    <col min="15342" max="15342" width="15.85546875" style="4" customWidth="1"/>
    <col min="15343" max="15343" width="13" style="4" customWidth="1"/>
    <col min="15344" max="15344" width="17.28515625" style="4" customWidth="1"/>
    <col min="15345" max="15345" width="13.85546875" style="4" customWidth="1"/>
    <col min="15346" max="15346" width="15.7109375" style="4" customWidth="1"/>
    <col min="15347" max="15347" width="17.7109375" style="4" customWidth="1"/>
    <col min="15348" max="15348" width="21.5703125" style="4" customWidth="1"/>
    <col min="15349" max="15349" width="14.140625" style="4" customWidth="1"/>
    <col min="15350" max="15350" width="17.140625" style="4" customWidth="1"/>
    <col min="15351" max="15351" width="9.140625" style="4"/>
    <col min="15352" max="15352" width="12.140625" style="4" bestFit="1" customWidth="1"/>
    <col min="15353" max="15353" width="11.85546875" style="4" bestFit="1" customWidth="1"/>
    <col min="15354" max="15354" width="12.140625" style="4" bestFit="1" customWidth="1"/>
    <col min="15355" max="15591" width="9.140625" style="4"/>
    <col min="15592" max="15592" width="7.28515625" style="4" customWidth="1"/>
    <col min="15593" max="15593" width="0" style="4" hidden="1" customWidth="1"/>
    <col min="15594" max="15594" width="38" style="4" customWidth="1"/>
    <col min="15595" max="15595" width="36.28515625" style="4" customWidth="1"/>
    <col min="15596" max="15596" width="20.85546875" style="4" customWidth="1"/>
    <col min="15597" max="15597" width="26.28515625" style="4" customWidth="1"/>
    <col min="15598" max="15598" width="15.85546875" style="4" customWidth="1"/>
    <col min="15599" max="15599" width="13" style="4" customWidth="1"/>
    <col min="15600" max="15600" width="17.28515625" style="4" customWidth="1"/>
    <col min="15601" max="15601" width="13.85546875" style="4" customWidth="1"/>
    <col min="15602" max="15602" width="15.7109375" style="4" customWidth="1"/>
    <col min="15603" max="15603" width="17.7109375" style="4" customWidth="1"/>
    <col min="15604" max="15604" width="21.5703125" style="4" customWidth="1"/>
    <col min="15605" max="15605" width="14.140625" style="4" customWidth="1"/>
    <col min="15606" max="15606" width="17.140625" style="4" customWidth="1"/>
    <col min="15607" max="15607" width="9.140625" style="4"/>
    <col min="15608" max="15608" width="12.140625" style="4" bestFit="1" customWidth="1"/>
    <col min="15609" max="15609" width="11.85546875" style="4" bestFit="1" customWidth="1"/>
    <col min="15610" max="15610" width="12.140625" style="4" bestFit="1" customWidth="1"/>
    <col min="15611" max="15847" width="9.140625" style="4"/>
    <col min="15848" max="15848" width="7.28515625" style="4" customWidth="1"/>
    <col min="15849" max="15849" width="0" style="4" hidden="1" customWidth="1"/>
    <col min="15850" max="15850" width="38" style="4" customWidth="1"/>
    <col min="15851" max="15851" width="36.28515625" style="4" customWidth="1"/>
    <col min="15852" max="15852" width="20.85546875" style="4" customWidth="1"/>
    <col min="15853" max="15853" width="26.28515625" style="4" customWidth="1"/>
    <col min="15854" max="15854" width="15.85546875" style="4" customWidth="1"/>
    <col min="15855" max="15855" width="13" style="4" customWidth="1"/>
    <col min="15856" max="15856" width="17.28515625" style="4" customWidth="1"/>
    <col min="15857" max="15857" width="13.85546875" style="4" customWidth="1"/>
    <col min="15858" max="15858" width="15.7109375" style="4" customWidth="1"/>
    <col min="15859" max="15859" width="17.7109375" style="4" customWidth="1"/>
    <col min="15860" max="15860" width="21.5703125" style="4" customWidth="1"/>
    <col min="15861" max="15861" width="14.140625" style="4" customWidth="1"/>
    <col min="15862" max="15862" width="17.140625" style="4" customWidth="1"/>
    <col min="15863" max="15863" width="9.140625" style="4"/>
    <col min="15864" max="15864" width="12.140625" style="4" bestFit="1" customWidth="1"/>
    <col min="15865" max="15865" width="11.85546875" style="4" bestFit="1" customWidth="1"/>
    <col min="15866" max="15866" width="12.140625" style="4" bestFit="1" customWidth="1"/>
    <col min="15867" max="16103" width="9.140625" style="4"/>
    <col min="16104" max="16104" width="7.28515625" style="4" customWidth="1"/>
    <col min="16105" max="16105" width="0" style="4" hidden="1" customWidth="1"/>
    <col min="16106" max="16106" width="38" style="4" customWidth="1"/>
    <col min="16107" max="16107" width="36.28515625" style="4" customWidth="1"/>
    <col min="16108" max="16108" width="20.85546875" style="4" customWidth="1"/>
    <col min="16109" max="16109" width="26.28515625" style="4" customWidth="1"/>
    <col min="16110" max="16110" width="15.85546875" style="4" customWidth="1"/>
    <col min="16111" max="16111" width="13" style="4" customWidth="1"/>
    <col min="16112" max="16112" width="17.28515625" style="4" customWidth="1"/>
    <col min="16113" max="16113" width="13.85546875" style="4" customWidth="1"/>
    <col min="16114" max="16114" width="15.7109375" style="4" customWidth="1"/>
    <col min="16115" max="16115" width="17.7109375" style="4" customWidth="1"/>
    <col min="16116" max="16116" width="21.5703125" style="4" customWidth="1"/>
    <col min="16117" max="16117" width="14.140625" style="4" customWidth="1"/>
    <col min="16118" max="16118" width="17.140625" style="4" customWidth="1"/>
    <col min="16119" max="16119" width="9.140625" style="4"/>
    <col min="16120" max="16120" width="12.140625" style="4" bestFit="1" customWidth="1"/>
    <col min="16121" max="16121" width="11.85546875" style="4" bestFit="1" customWidth="1"/>
    <col min="16122" max="16122" width="12.140625" style="4" bestFit="1" customWidth="1"/>
    <col min="16123" max="16384" width="9.140625" style="4"/>
  </cols>
  <sheetData>
    <row r="1" spans="1:16" ht="15.75" customHeight="1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6" ht="4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6" s="21" customFormat="1" ht="16.5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82.5" customHeight="1">
      <c r="A4" s="5" t="s">
        <v>0</v>
      </c>
      <c r="B4" s="5" t="s">
        <v>41</v>
      </c>
      <c r="C4" s="6" t="s">
        <v>4</v>
      </c>
      <c r="D4" s="6" t="s">
        <v>42</v>
      </c>
      <c r="E4" s="6" t="s">
        <v>43</v>
      </c>
      <c r="F4" s="6" t="s">
        <v>12</v>
      </c>
      <c r="G4" s="6" t="s">
        <v>13</v>
      </c>
      <c r="H4" s="6" t="s">
        <v>44</v>
      </c>
      <c r="I4" s="6" t="s">
        <v>45</v>
      </c>
      <c r="J4" s="6" t="s">
        <v>46</v>
      </c>
      <c r="K4" s="6" t="s">
        <v>47</v>
      </c>
      <c r="L4" s="6" t="s">
        <v>48</v>
      </c>
      <c r="M4" s="6" t="s">
        <v>49</v>
      </c>
      <c r="N4" s="6" t="s">
        <v>50</v>
      </c>
    </row>
    <row r="5" spans="1:16">
      <c r="A5" s="23"/>
      <c r="B5" s="31" t="s">
        <v>51</v>
      </c>
      <c r="C5" s="31"/>
      <c r="D5" s="7"/>
      <c r="E5" s="7"/>
      <c r="F5" s="7"/>
      <c r="G5" s="7"/>
      <c r="H5" s="7">
        <f>+H6+H59+H111</f>
        <v>268396</v>
      </c>
      <c r="I5" s="7">
        <f>+I6+I59+I111</f>
        <v>109586</v>
      </c>
      <c r="J5" s="7">
        <f>+J6+J59+J111</f>
        <v>158810</v>
      </c>
      <c r="K5" s="7">
        <f>+K6+K59+K111</f>
        <v>0</v>
      </c>
      <c r="L5" s="7"/>
      <c r="M5" s="7"/>
      <c r="N5" s="7">
        <f>+N6+N59+N111</f>
        <v>1120</v>
      </c>
      <c r="P5" s="4">
        <f>+H5-I5-J5-K5</f>
        <v>0</v>
      </c>
    </row>
    <row r="6" spans="1:16" s="26" customFormat="1">
      <c r="A6" s="50">
        <f>+A13+A15+A19+A26+A32+A36+A42+A48+A50+A55+A57</f>
        <v>41</v>
      </c>
      <c r="B6" s="51" t="s">
        <v>52</v>
      </c>
      <c r="C6" s="51"/>
      <c r="D6" s="50"/>
      <c r="E6" s="50"/>
      <c r="F6" s="50"/>
      <c r="G6" s="50"/>
      <c r="H6" s="50">
        <f>+H14+H16+H20+H27+H33+H37+H43+H49+H51+H56+H58</f>
        <v>77535</v>
      </c>
      <c r="I6" s="50">
        <f t="shared" ref="I6:J6" si="0">+I14+I16+I20+I27+I33+I37+I43+I49+I51+I56+I58</f>
        <v>40855</v>
      </c>
      <c r="J6" s="50">
        <f t="shared" si="0"/>
        <v>36680</v>
      </c>
      <c r="K6" s="50"/>
      <c r="L6" s="50"/>
      <c r="M6" s="50"/>
      <c r="N6" s="50">
        <f>+N14+N16+N20+N27+N33+N37+N43+N49+N51+N56+N58</f>
        <v>364</v>
      </c>
      <c r="P6" s="26">
        <f t="shared" ref="P6:P66" si="1">+H6-I6-J6-K6</f>
        <v>0</v>
      </c>
    </row>
    <row r="7" spans="1:16" s="26" customFormat="1" ht="31.5">
      <c r="A7" s="52">
        <v>1</v>
      </c>
      <c r="B7" s="53" t="s">
        <v>53</v>
      </c>
      <c r="C7" s="54" t="s">
        <v>54</v>
      </c>
      <c r="D7" s="54"/>
      <c r="E7" s="55" t="s">
        <v>33</v>
      </c>
      <c r="F7" s="54" t="s">
        <v>21</v>
      </c>
      <c r="G7" s="54">
        <v>200</v>
      </c>
      <c r="H7" s="54">
        <v>5000</v>
      </c>
      <c r="I7" s="54">
        <v>5000</v>
      </c>
      <c r="J7" s="54"/>
      <c r="K7" s="54"/>
      <c r="L7" s="54" t="s">
        <v>55</v>
      </c>
      <c r="M7" s="56">
        <v>43709</v>
      </c>
      <c r="N7" s="54">
        <v>20</v>
      </c>
      <c r="P7" s="26">
        <f t="shared" si="1"/>
        <v>0</v>
      </c>
    </row>
    <row r="8" spans="1:16" s="26" customFormat="1" ht="31.5">
      <c r="A8" s="52">
        <v>2</v>
      </c>
      <c r="B8" s="53" t="s">
        <v>56</v>
      </c>
      <c r="C8" s="54" t="s">
        <v>54</v>
      </c>
      <c r="D8" s="54"/>
      <c r="E8" s="55" t="s">
        <v>33</v>
      </c>
      <c r="F8" s="54" t="s">
        <v>21</v>
      </c>
      <c r="G8" s="54">
        <v>20</v>
      </c>
      <c r="H8" s="54">
        <v>500</v>
      </c>
      <c r="I8" s="54">
        <v>250</v>
      </c>
      <c r="J8" s="54">
        <v>250</v>
      </c>
      <c r="K8" s="54"/>
      <c r="L8" s="57" t="s">
        <v>57</v>
      </c>
      <c r="M8" s="56">
        <v>43709</v>
      </c>
      <c r="N8" s="57">
        <v>2</v>
      </c>
      <c r="P8" s="26">
        <f t="shared" si="1"/>
        <v>0</v>
      </c>
    </row>
    <row r="9" spans="1:16" s="26" customFormat="1" ht="31.5">
      <c r="A9" s="52">
        <v>3</v>
      </c>
      <c r="B9" s="53" t="s">
        <v>58</v>
      </c>
      <c r="C9" s="54" t="s">
        <v>54</v>
      </c>
      <c r="D9" s="54"/>
      <c r="E9" s="55" t="s">
        <v>33</v>
      </c>
      <c r="F9" s="54" t="s">
        <v>21</v>
      </c>
      <c r="G9" s="54">
        <v>10</v>
      </c>
      <c r="H9" s="54">
        <v>250</v>
      </c>
      <c r="I9" s="54">
        <v>100</v>
      </c>
      <c r="J9" s="54">
        <v>150</v>
      </c>
      <c r="K9" s="54"/>
      <c r="L9" s="54" t="s">
        <v>57</v>
      </c>
      <c r="M9" s="56">
        <v>43770</v>
      </c>
      <c r="N9" s="54">
        <v>4</v>
      </c>
      <c r="P9" s="26">
        <f t="shared" si="1"/>
        <v>0</v>
      </c>
    </row>
    <row r="10" spans="1:16" s="26" customFormat="1" ht="31.5">
      <c r="A10" s="52">
        <v>4</v>
      </c>
      <c r="B10" s="53" t="s">
        <v>59</v>
      </c>
      <c r="C10" s="54" t="s">
        <v>54</v>
      </c>
      <c r="D10" s="54"/>
      <c r="E10" s="55" t="s">
        <v>33</v>
      </c>
      <c r="F10" s="54" t="s">
        <v>21</v>
      </c>
      <c r="G10" s="54">
        <v>30</v>
      </c>
      <c r="H10" s="54">
        <v>150</v>
      </c>
      <c r="I10" s="54">
        <v>150</v>
      </c>
      <c r="J10" s="54"/>
      <c r="K10" s="54"/>
      <c r="L10" s="54" t="s">
        <v>57</v>
      </c>
      <c r="M10" s="56">
        <v>43770</v>
      </c>
      <c r="N10" s="54">
        <v>4</v>
      </c>
      <c r="P10" s="26">
        <f t="shared" si="1"/>
        <v>0</v>
      </c>
    </row>
    <row r="11" spans="1:16" s="26" customFormat="1" ht="31.5">
      <c r="A11" s="52">
        <v>5</v>
      </c>
      <c r="B11" s="53" t="s">
        <v>60</v>
      </c>
      <c r="C11" s="54" t="s">
        <v>54</v>
      </c>
      <c r="D11" s="54"/>
      <c r="E11" s="55" t="s">
        <v>33</v>
      </c>
      <c r="F11" s="54" t="s">
        <v>21</v>
      </c>
      <c r="G11" s="54">
        <v>10</v>
      </c>
      <c r="H11" s="54">
        <v>250</v>
      </c>
      <c r="I11" s="54">
        <v>100</v>
      </c>
      <c r="J11" s="54">
        <v>150</v>
      </c>
      <c r="K11" s="54"/>
      <c r="L11" s="54" t="s">
        <v>61</v>
      </c>
      <c r="M11" s="56">
        <v>43709</v>
      </c>
      <c r="N11" s="54">
        <v>6</v>
      </c>
      <c r="P11" s="26">
        <f t="shared" si="1"/>
        <v>0</v>
      </c>
    </row>
    <row r="12" spans="1:16" s="26" customFormat="1" ht="31.5">
      <c r="A12" s="52">
        <v>6</v>
      </c>
      <c r="B12" s="53" t="s">
        <v>62</v>
      </c>
      <c r="C12" s="54" t="s">
        <v>54</v>
      </c>
      <c r="D12" s="54"/>
      <c r="E12" s="55" t="s">
        <v>33</v>
      </c>
      <c r="F12" s="54" t="s">
        <v>21</v>
      </c>
      <c r="G12" s="54">
        <v>30</v>
      </c>
      <c r="H12" s="54">
        <v>150</v>
      </c>
      <c r="I12" s="54">
        <v>150</v>
      </c>
      <c r="J12" s="54"/>
      <c r="K12" s="54"/>
      <c r="L12" s="54" t="s">
        <v>61</v>
      </c>
      <c r="M12" s="56">
        <v>43709</v>
      </c>
      <c r="N12" s="54">
        <v>7</v>
      </c>
      <c r="P12" s="26">
        <f t="shared" si="1"/>
        <v>0</v>
      </c>
    </row>
    <row r="13" spans="1:16" s="26" customFormat="1" ht="31.5">
      <c r="A13" s="52">
        <v>7</v>
      </c>
      <c r="B13" s="53" t="s">
        <v>63</v>
      </c>
      <c r="C13" s="54" t="s">
        <v>54</v>
      </c>
      <c r="D13" s="54"/>
      <c r="E13" s="55" t="s">
        <v>33</v>
      </c>
      <c r="F13" s="54" t="s">
        <v>21</v>
      </c>
      <c r="G13" s="54">
        <v>50</v>
      </c>
      <c r="H13" s="54">
        <v>250</v>
      </c>
      <c r="I13" s="54">
        <v>250</v>
      </c>
      <c r="J13" s="54"/>
      <c r="K13" s="54"/>
      <c r="L13" s="54" t="s">
        <v>61</v>
      </c>
      <c r="M13" s="56">
        <v>43709</v>
      </c>
      <c r="N13" s="54">
        <v>7</v>
      </c>
      <c r="P13" s="26">
        <f t="shared" si="1"/>
        <v>0</v>
      </c>
    </row>
    <row r="14" spans="1:16" s="61" customFormat="1">
      <c r="A14" s="58"/>
      <c r="B14" s="59"/>
      <c r="C14" s="50"/>
      <c r="D14" s="50"/>
      <c r="E14" s="60"/>
      <c r="F14" s="50"/>
      <c r="G14" s="50">
        <f>SUM(G7:G13)</f>
        <v>350</v>
      </c>
      <c r="H14" s="50">
        <f t="shared" ref="H14:N14" si="2">SUM(H7:H13)</f>
        <v>6550</v>
      </c>
      <c r="I14" s="50">
        <f t="shared" si="2"/>
        <v>6000</v>
      </c>
      <c r="J14" s="50">
        <f t="shared" si="2"/>
        <v>550</v>
      </c>
      <c r="K14" s="50">
        <f t="shared" si="2"/>
        <v>0</v>
      </c>
      <c r="L14" s="50"/>
      <c r="M14" s="50"/>
      <c r="N14" s="50">
        <f t="shared" si="2"/>
        <v>50</v>
      </c>
      <c r="P14" s="26">
        <f t="shared" si="1"/>
        <v>0</v>
      </c>
    </row>
    <row r="15" spans="1:16" s="26" customFormat="1">
      <c r="A15" s="52">
        <v>1</v>
      </c>
      <c r="B15" s="62" t="s">
        <v>64</v>
      </c>
      <c r="C15" s="54" t="s">
        <v>65</v>
      </c>
      <c r="D15" s="54"/>
      <c r="E15" s="55" t="s">
        <v>66</v>
      </c>
      <c r="F15" s="54" t="s">
        <v>21</v>
      </c>
      <c r="G15" s="54">
        <v>65</v>
      </c>
      <c r="H15" s="54">
        <v>1000</v>
      </c>
      <c r="I15" s="54">
        <v>500</v>
      </c>
      <c r="J15" s="54">
        <v>500</v>
      </c>
      <c r="K15" s="54"/>
      <c r="L15" s="54" t="s">
        <v>57</v>
      </c>
      <c r="M15" s="56">
        <v>43709</v>
      </c>
      <c r="N15" s="54">
        <v>4</v>
      </c>
      <c r="P15" s="26">
        <f t="shared" si="1"/>
        <v>0</v>
      </c>
    </row>
    <row r="16" spans="1:16" s="26" customFormat="1">
      <c r="A16" s="52"/>
      <c r="B16" s="62"/>
      <c r="C16" s="54"/>
      <c r="D16" s="54"/>
      <c r="E16" s="55"/>
      <c r="F16" s="54"/>
      <c r="G16" s="50">
        <f>+G15</f>
        <v>65</v>
      </c>
      <c r="H16" s="50">
        <f t="shared" ref="H16:N16" si="3">+H15</f>
        <v>1000</v>
      </c>
      <c r="I16" s="50">
        <f t="shared" si="3"/>
        <v>500</v>
      </c>
      <c r="J16" s="50">
        <f t="shared" si="3"/>
        <v>500</v>
      </c>
      <c r="K16" s="50">
        <f t="shared" si="3"/>
        <v>0</v>
      </c>
      <c r="L16" s="50" t="str">
        <f t="shared" si="3"/>
        <v>Халқ банк</v>
      </c>
      <c r="M16" s="50">
        <f t="shared" si="3"/>
        <v>43709</v>
      </c>
      <c r="N16" s="50">
        <f t="shared" si="3"/>
        <v>4</v>
      </c>
      <c r="P16" s="26">
        <f t="shared" si="1"/>
        <v>0</v>
      </c>
    </row>
    <row r="17" spans="1:16" s="26" customFormat="1" ht="31.5">
      <c r="A17" s="52">
        <v>1</v>
      </c>
      <c r="B17" s="53" t="s">
        <v>67</v>
      </c>
      <c r="C17" s="54" t="s">
        <v>68</v>
      </c>
      <c r="D17" s="54" t="s">
        <v>69</v>
      </c>
      <c r="E17" s="55" t="s">
        <v>70</v>
      </c>
      <c r="F17" s="54" t="s">
        <v>71</v>
      </c>
      <c r="G17" s="54">
        <v>100</v>
      </c>
      <c r="H17" s="54">
        <v>15000</v>
      </c>
      <c r="I17" s="54">
        <v>10000</v>
      </c>
      <c r="J17" s="54">
        <v>5000</v>
      </c>
      <c r="K17" s="54"/>
      <c r="L17" s="54" t="s">
        <v>72</v>
      </c>
      <c r="M17" s="56">
        <v>43739</v>
      </c>
      <c r="N17" s="54">
        <v>75</v>
      </c>
      <c r="P17" s="26">
        <f t="shared" si="1"/>
        <v>0</v>
      </c>
    </row>
    <row r="18" spans="1:16" s="26" customFormat="1" ht="31.5">
      <c r="A18" s="52">
        <v>2</v>
      </c>
      <c r="B18" s="53" t="s">
        <v>73</v>
      </c>
      <c r="C18" s="54" t="s">
        <v>68</v>
      </c>
      <c r="D18" s="54" t="s">
        <v>69</v>
      </c>
      <c r="E18" s="55" t="s">
        <v>36</v>
      </c>
      <c r="F18" s="54" t="s">
        <v>71</v>
      </c>
      <c r="G18" s="54">
        <v>500</v>
      </c>
      <c r="H18" s="54">
        <v>13000</v>
      </c>
      <c r="I18" s="54">
        <v>9000</v>
      </c>
      <c r="J18" s="54">
        <v>4000</v>
      </c>
      <c r="K18" s="54"/>
      <c r="L18" s="54" t="s">
        <v>72</v>
      </c>
      <c r="M18" s="56">
        <v>43739</v>
      </c>
      <c r="N18" s="54">
        <v>35</v>
      </c>
      <c r="P18" s="26">
        <f t="shared" si="1"/>
        <v>0</v>
      </c>
    </row>
    <row r="19" spans="1:16" s="26" customFormat="1" ht="31.5">
      <c r="A19" s="52">
        <v>3</v>
      </c>
      <c r="B19" s="53" t="s">
        <v>74</v>
      </c>
      <c r="C19" s="54" t="s">
        <v>68</v>
      </c>
      <c r="D19" s="54" t="s">
        <v>69</v>
      </c>
      <c r="E19" s="55" t="s">
        <v>36</v>
      </c>
      <c r="F19" s="54" t="s">
        <v>71</v>
      </c>
      <c r="G19" s="54">
        <v>150</v>
      </c>
      <c r="H19" s="54">
        <v>500</v>
      </c>
      <c r="I19" s="54">
        <v>250</v>
      </c>
      <c r="J19" s="54">
        <v>250</v>
      </c>
      <c r="K19" s="54"/>
      <c r="L19" s="54" t="s">
        <v>72</v>
      </c>
      <c r="M19" s="56">
        <v>43739</v>
      </c>
      <c r="N19" s="54">
        <v>5</v>
      </c>
      <c r="P19" s="26">
        <f t="shared" si="1"/>
        <v>0</v>
      </c>
    </row>
    <row r="20" spans="1:16" s="26" customFormat="1">
      <c r="A20" s="52"/>
      <c r="B20" s="62"/>
      <c r="C20" s="54"/>
      <c r="D20" s="54"/>
      <c r="E20" s="55"/>
      <c r="F20" s="54"/>
      <c r="G20" s="50">
        <f>SUM(G17:G19)</f>
        <v>750</v>
      </c>
      <c r="H20" s="50">
        <f t="shared" ref="H20:N20" si="4">SUM(H17:H19)</f>
        <v>28500</v>
      </c>
      <c r="I20" s="50">
        <f t="shared" si="4"/>
        <v>19250</v>
      </c>
      <c r="J20" s="50">
        <f t="shared" si="4"/>
        <v>9250</v>
      </c>
      <c r="K20" s="50">
        <f t="shared" si="4"/>
        <v>0</v>
      </c>
      <c r="L20" s="50"/>
      <c r="M20" s="50"/>
      <c r="N20" s="50">
        <f t="shared" si="4"/>
        <v>115</v>
      </c>
      <c r="P20" s="26">
        <f t="shared" si="1"/>
        <v>0</v>
      </c>
    </row>
    <row r="21" spans="1:16" s="26" customFormat="1">
      <c r="A21" s="52">
        <v>1</v>
      </c>
      <c r="B21" s="53" t="s">
        <v>58</v>
      </c>
      <c r="C21" s="54" t="s">
        <v>75</v>
      </c>
      <c r="D21" s="54" t="s">
        <v>69</v>
      </c>
      <c r="E21" s="54" t="s">
        <v>31</v>
      </c>
      <c r="F21" s="54" t="s">
        <v>20</v>
      </c>
      <c r="G21" s="54">
        <v>0.5</v>
      </c>
      <c r="H21" s="54">
        <v>120</v>
      </c>
      <c r="I21" s="54">
        <v>120</v>
      </c>
      <c r="J21" s="54"/>
      <c r="K21" s="54"/>
      <c r="L21" s="54" t="s">
        <v>57</v>
      </c>
      <c r="M21" s="56">
        <v>43709</v>
      </c>
      <c r="N21" s="54">
        <v>6</v>
      </c>
      <c r="P21" s="26">
        <f t="shared" si="1"/>
        <v>0</v>
      </c>
    </row>
    <row r="22" spans="1:16" s="26" customFormat="1">
      <c r="A22" s="52">
        <f>+A21+1</f>
        <v>2</v>
      </c>
      <c r="B22" s="53" t="s">
        <v>76</v>
      </c>
      <c r="C22" s="54" t="s">
        <v>75</v>
      </c>
      <c r="D22" s="54" t="s">
        <v>69</v>
      </c>
      <c r="E22" s="54" t="s">
        <v>31</v>
      </c>
      <c r="F22" s="54" t="s">
        <v>20</v>
      </c>
      <c r="G22" s="54">
        <v>0.5</v>
      </c>
      <c r="H22" s="54">
        <v>450</v>
      </c>
      <c r="I22" s="54">
        <v>450</v>
      </c>
      <c r="J22" s="54"/>
      <c r="K22" s="54"/>
      <c r="L22" s="54" t="s">
        <v>61</v>
      </c>
      <c r="M22" s="56">
        <v>43709</v>
      </c>
      <c r="N22" s="54">
        <v>8</v>
      </c>
      <c r="P22" s="26">
        <f t="shared" si="1"/>
        <v>0</v>
      </c>
    </row>
    <row r="23" spans="1:16" s="26" customFormat="1">
      <c r="A23" s="52">
        <f t="shared" ref="A23:A57" si="5">+A22+1</f>
        <v>3</v>
      </c>
      <c r="B23" s="53" t="s">
        <v>77</v>
      </c>
      <c r="C23" s="54" t="s">
        <v>75</v>
      </c>
      <c r="D23" s="54" t="s">
        <v>69</v>
      </c>
      <c r="E23" s="54" t="s">
        <v>31</v>
      </c>
      <c r="F23" s="54" t="s">
        <v>20</v>
      </c>
      <c r="G23" s="54">
        <v>0.5</v>
      </c>
      <c r="H23" s="54">
        <v>500</v>
      </c>
      <c r="I23" s="54">
        <v>500</v>
      </c>
      <c r="J23" s="54"/>
      <c r="K23" s="54"/>
      <c r="L23" s="54" t="s">
        <v>61</v>
      </c>
      <c r="M23" s="56">
        <v>43709</v>
      </c>
      <c r="N23" s="54">
        <v>6</v>
      </c>
      <c r="P23" s="26">
        <f t="shared" si="1"/>
        <v>0</v>
      </c>
    </row>
    <row r="24" spans="1:16" s="26" customFormat="1">
      <c r="A24" s="52">
        <f t="shared" si="5"/>
        <v>4</v>
      </c>
      <c r="B24" s="53" t="s">
        <v>78</v>
      </c>
      <c r="C24" s="54" t="s">
        <v>75</v>
      </c>
      <c r="D24" s="54" t="s">
        <v>69</v>
      </c>
      <c r="E24" s="54" t="s">
        <v>31</v>
      </c>
      <c r="F24" s="54" t="s">
        <v>20</v>
      </c>
      <c r="G24" s="54">
        <v>1</v>
      </c>
      <c r="H24" s="54">
        <v>750</v>
      </c>
      <c r="I24" s="54">
        <v>750</v>
      </c>
      <c r="J24" s="54"/>
      <c r="K24" s="54"/>
      <c r="L24" s="54" t="s">
        <v>61</v>
      </c>
      <c r="M24" s="56">
        <v>43709</v>
      </c>
      <c r="N24" s="54">
        <v>10</v>
      </c>
      <c r="P24" s="26">
        <f t="shared" si="1"/>
        <v>0</v>
      </c>
    </row>
    <row r="25" spans="1:16" s="26" customFormat="1">
      <c r="A25" s="52">
        <f t="shared" si="5"/>
        <v>5</v>
      </c>
      <c r="B25" s="53" t="s">
        <v>79</v>
      </c>
      <c r="C25" s="54" t="s">
        <v>75</v>
      </c>
      <c r="D25" s="54" t="s">
        <v>69</v>
      </c>
      <c r="E25" s="54" t="s">
        <v>31</v>
      </c>
      <c r="F25" s="54" t="s">
        <v>20</v>
      </c>
      <c r="G25" s="54">
        <v>1</v>
      </c>
      <c r="H25" s="54">
        <v>750</v>
      </c>
      <c r="I25" s="54">
        <v>750</v>
      </c>
      <c r="J25" s="54"/>
      <c r="K25" s="54"/>
      <c r="L25" s="54" t="s">
        <v>61</v>
      </c>
      <c r="M25" s="56">
        <v>43709</v>
      </c>
      <c r="N25" s="54">
        <v>10</v>
      </c>
      <c r="P25" s="26">
        <f t="shared" si="1"/>
        <v>0</v>
      </c>
    </row>
    <row r="26" spans="1:16" s="26" customFormat="1">
      <c r="A26" s="52">
        <f t="shared" si="5"/>
        <v>6</v>
      </c>
      <c r="B26" s="53" t="s">
        <v>80</v>
      </c>
      <c r="C26" s="54" t="s">
        <v>75</v>
      </c>
      <c r="D26" s="54" t="s">
        <v>69</v>
      </c>
      <c r="E26" s="54" t="s">
        <v>31</v>
      </c>
      <c r="F26" s="54" t="s">
        <v>20</v>
      </c>
      <c r="G26" s="54">
        <v>0.5</v>
      </c>
      <c r="H26" s="54">
        <v>500</v>
      </c>
      <c r="I26" s="54">
        <v>350</v>
      </c>
      <c r="J26" s="54">
        <v>150</v>
      </c>
      <c r="K26" s="54"/>
      <c r="L26" s="54" t="s">
        <v>61</v>
      </c>
      <c r="M26" s="56">
        <v>43709</v>
      </c>
      <c r="N26" s="54">
        <v>6</v>
      </c>
      <c r="P26" s="26">
        <f t="shared" si="1"/>
        <v>0</v>
      </c>
    </row>
    <row r="27" spans="1:16" s="26" customFormat="1">
      <c r="A27" s="52"/>
      <c r="B27" s="62"/>
      <c r="C27" s="54"/>
      <c r="D27" s="54"/>
      <c r="E27" s="55"/>
      <c r="F27" s="54"/>
      <c r="G27" s="50">
        <f>SUM(G21:G26)</f>
        <v>4</v>
      </c>
      <c r="H27" s="50">
        <f t="shared" ref="H27:N27" si="6">SUM(H21:H26)</f>
        <v>3070</v>
      </c>
      <c r="I27" s="50">
        <f t="shared" si="6"/>
        <v>2920</v>
      </c>
      <c r="J27" s="50">
        <f t="shared" si="6"/>
        <v>150</v>
      </c>
      <c r="K27" s="50"/>
      <c r="L27" s="50"/>
      <c r="M27" s="50"/>
      <c r="N27" s="50">
        <f t="shared" si="6"/>
        <v>46</v>
      </c>
      <c r="P27" s="26">
        <f t="shared" si="1"/>
        <v>0</v>
      </c>
    </row>
    <row r="28" spans="1:16" s="26" customFormat="1">
      <c r="A28" s="52">
        <f t="shared" si="5"/>
        <v>1</v>
      </c>
      <c r="B28" s="53" t="s">
        <v>81</v>
      </c>
      <c r="C28" s="54" t="s">
        <v>24</v>
      </c>
      <c r="D28" s="54" t="s">
        <v>69</v>
      </c>
      <c r="E28" s="54" t="s">
        <v>82</v>
      </c>
      <c r="F28" s="54" t="s">
        <v>83</v>
      </c>
      <c r="G28" s="54">
        <v>40</v>
      </c>
      <c r="H28" s="54">
        <v>70</v>
      </c>
      <c r="I28" s="54">
        <v>55</v>
      </c>
      <c r="J28" s="54">
        <v>15</v>
      </c>
      <c r="K28" s="54"/>
      <c r="L28" s="54" t="s">
        <v>84</v>
      </c>
      <c r="M28" s="56">
        <v>43586</v>
      </c>
      <c r="N28" s="54">
        <v>3</v>
      </c>
      <c r="P28" s="26">
        <f t="shared" si="1"/>
        <v>0</v>
      </c>
    </row>
    <row r="29" spans="1:16" s="26" customFormat="1" ht="31.5">
      <c r="A29" s="52">
        <f t="shared" si="5"/>
        <v>2</v>
      </c>
      <c r="B29" s="53" t="s">
        <v>85</v>
      </c>
      <c r="C29" s="54" t="s">
        <v>24</v>
      </c>
      <c r="D29" s="54" t="s">
        <v>69</v>
      </c>
      <c r="E29" s="54" t="s">
        <v>82</v>
      </c>
      <c r="F29" s="54" t="s">
        <v>83</v>
      </c>
      <c r="G29" s="54">
        <v>50</v>
      </c>
      <c r="H29" s="54">
        <v>85</v>
      </c>
      <c r="I29" s="54">
        <v>65</v>
      </c>
      <c r="J29" s="54">
        <v>20</v>
      </c>
      <c r="K29" s="54"/>
      <c r="L29" s="54" t="s">
        <v>84</v>
      </c>
      <c r="M29" s="56">
        <v>43586</v>
      </c>
      <c r="N29" s="54">
        <v>3</v>
      </c>
      <c r="P29" s="26">
        <f t="shared" si="1"/>
        <v>0</v>
      </c>
    </row>
    <row r="30" spans="1:16" s="26" customFormat="1" ht="56.25">
      <c r="A30" s="52">
        <f t="shared" si="5"/>
        <v>3</v>
      </c>
      <c r="B30" s="63" t="s">
        <v>86</v>
      </c>
      <c r="C30" s="54" t="s">
        <v>24</v>
      </c>
      <c r="D30" s="54" t="s">
        <v>69</v>
      </c>
      <c r="E30" s="54" t="s">
        <v>82</v>
      </c>
      <c r="F30" s="54" t="s">
        <v>83</v>
      </c>
      <c r="G30" s="64">
        <v>60</v>
      </c>
      <c r="H30" s="65">
        <v>75</v>
      </c>
      <c r="I30" s="65">
        <v>40</v>
      </c>
      <c r="J30" s="65">
        <v>35</v>
      </c>
      <c r="K30" s="64"/>
      <c r="L30" s="64" t="s">
        <v>87</v>
      </c>
      <c r="M30" s="66">
        <v>43525</v>
      </c>
      <c r="N30" s="67">
        <v>1</v>
      </c>
      <c r="P30" s="26">
        <f t="shared" si="1"/>
        <v>0</v>
      </c>
    </row>
    <row r="31" spans="1:16" s="26" customFormat="1" ht="56.25">
      <c r="A31" s="52">
        <f t="shared" si="5"/>
        <v>4</v>
      </c>
      <c r="B31" s="63" t="s">
        <v>88</v>
      </c>
      <c r="C31" s="54" t="s">
        <v>24</v>
      </c>
      <c r="D31" s="54" t="s">
        <v>69</v>
      </c>
      <c r="E31" s="54" t="s">
        <v>82</v>
      </c>
      <c r="F31" s="54" t="s">
        <v>83</v>
      </c>
      <c r="G31" s="64">
        <v>50</v>
      </c>
      <c r="H31" s="65">
        <v>50</v>
      </c>
      <c r="I31" s="65">
        <v>50</v>
      </c>
      <c r="J31" s="65">
        <v>0</v>
      </c>
      <c r="K31" s="64"/>
      <c r="L31" s="64" t="s">
        <v>87</v>
      </c>
      <c r="M31" s="66">
        <v>43525</v>
      </c>
      <c r="N31" s="67">
        <v>2</v>
      </c>
      <c r="P31" s="26">
        <f t="shared" si="1"/>
        <v>0</v>
      </c>
    </row>
    <row r="32" spans="1:16" s="26" customFormat="1" ht="56.25">
      <c r="A32" s="52">
        <f t="shared" si="5"/>
        <v>5</v>
      </c>
      <c r="B32" s="63" t="s">
        <v>89</v>
      </c>
      <c r="C32" s="54" t="s">
        <v>24</v>
      </c>
      <c r="D32" s="54" t="s">
        <v>69</v>
      </c>
      <c r="E32" s="54" t="s">
        <v>82</v>
      </c>
      <c r="F32" s="54" t="s">
        <v>83</v>
      </c>
      <c r="G32" s="64">
        <v>50</v>
      </c>
      <c r="H32" s="65">
        <v>60</v>
      </c>
      <c r="I32" s="65">
        <v>60</v>
      </c>
      <c r="J32" s="65">
        <v>0</v>
      </c>
      <c r="K32" s="64"/>
      <c r="L32" s="64" t="s">
        <v>87</v>
      </c>
      <c r="M32" s="66">
        <v>43525</v>
      </c>
      <c r="N32" s="67">
        <v>3</v>
      </c>
      <c r="P32" s="26">
        <f t="shared" si="1"/>
        <v>0</v>
      </c>
    </row>
    <row r="33" spans="1:16" s="26" customFormat="1">
      <c r="A33" s="52"/>
      <c r="B33" s="62"/>
      <c r="C33" s="54"/>
      <c r="D33" s="54"/>
      <c r="E33" s="55"/>
      <c r="F33" s="54"/>
      <c r="G33" s="50">
        <f>SUM(G28:G32)</f>
        <v>250</v>
      </c>
      <c r="H33" s="50">
        <f t="shared" ref="H33:N33" si="7">SUM(H28:H32)</f>
        <v>340</v>
      </c>
      <c r="I33" s="50">
        <f t="shared" si="7"/>
        <v>270</v>
      </c>
      <c r="J33" s="50">
        <f t="shared" si="7"/>
        <v>70</v>
      </c>
      <c r="K33" s="50"/>
      <c r="L33" s="50"/>
      <c r="M33" s="50"/>
      <c r="N33" s="50">
        <f t="shared" si="7"/>
        <v>12</v>
      </c>
      <c r="P33" s="26">
        <f t="shared" si="1"/>
        <v>0</v>
      </c>
    </row>
    <row r="34" spans="1:16" s="26" customFormat="1" ht="37.5">
      <c r="A34" s="52">
        <f t="shared" si="5"/>
        <v>1</v>
      </c>
      <c r="B34" s="63" t="s">
        <v>90</v>
      </c>
      <c r="C34" s="54" t="s">
        <v>91</v>
      </c>
      <c r="D34" s="54" t="s">
        <v>69</v>
      </c>
      <c r="E34" s="57" t="s">
        <v>25</v>
      </c>
      <c r="F34" s="54" t="s">
        <v>20</v>
      </c>
      <c r="G34" s="64">
        <v>0.5</v>
      </c>
      <c r="H34" s="65">
        <v>80</v>
      </c>
      <c r="I34" s="65">
        <v>80</v>
      </c>
      <c r="J34" s="65">
        <v>0</v>
      </c>
      <c r="K34" s="64"/>
      <c r="L34" s="64" t="s">
        <v>61</v>
      </c>
      <c r="M34" s="66">
        <v>43556</v>
      </c>
      <c r="N34" s="67">
        <v>3</v>
      </c>
      <c r="P34" s="26">
        <f t="shared" si="1"/>
        <v>0</v>
      </c>
    </row>
    <row r="35" spans="1:16" s="26" customFormat="1" ht="31.5">
      <c r="A35" s="52">
        <f t="shared" si="5"/>
        <v>2</v>
      </c>
      <c r="B35" s="63" t="s">
        <v>92</v>
      </c>
      <c r="C35" s="54" t="s">
        <v>91</v>
      </c>
      <c r="D35" s="54" t="s">
        <v>69</v>
      </c>
      <c r="E35" s="57" t="s">
        <v>25</v>
      </c>
      <c r="F35" s="54" t="s">
        <v>20</v>
      </c>
      <c r="G35" s="64">
        <v>0.5</v>
      </c>
      <c r="H35" s="65">
        <v>80</v>
      </c>
      <c r="I35" s="65">
        <v>80</v>
      </c>
      <c r="J35" s="65">
        <v>0</v>
      </c>
      <c r="K35" s="64"/>
      <c r="L35" s="64" t="s">
        <v>61</v>
      </c>
      <c r="M35" s="66">
        <v>43556</v>
      </c>
      <c r="N35" s="67">
        <v>3</v>
      </c>
      <c r="P35" s="26">
        <f t="shared" si="1"/>
        <v>0</v>
      </c>
    </row>
    <row r="36" spans="1:16" s="26" customFormat="1" ht="37.5">
      <c r="A36" s="52">
        <f t="shared" si="5"/>
        <v>3</v>
      </c>
      <c r="B36" s="63" t="s">
        <v>93</v>
      </c>
      <c r="C36" s="54" t="s">
        <v>91</v>
      </c>
      <c r="D36" s="54" t="s">
        <v>69</v>
      </c>
      <c r="E36" s="57" t="s">
        <v>25</v>
      </c>
      <c r="F36" s="54" t="s">
        <v>20</v>
      </c>
      <c r="G36" s="64">
        <v>0.5</v>
      </c>
      <c r="H36" s="65">
        <v>80</v>
      </c>
      <c r="I36" s="65">
        <v>80</v>
      </c>
      <c r="J36" s="65">
        <v>0</v>
      </c>
      <c r="K36" s="64"/>
      <c r="L36" s="64" t="s">
        <v>61</v>
      </c>
      <c r="M36" s="66">
        <v>43556</v>
      </c>
      <c r="N36" s="67">
        <v>3</v>
      </c>
      <c r="P36" s="26">
        <f t="shared" si="1"/>
        <v>0</v>
      </c>
    </row>
    <row r="37" spans="1:16" s="26" customFormat="1">
      <c r="A37" s="52"/>
      <c r="B37" s="62"/>
      <c r="C37" s="54"/>
      <c r="D37" s="54"/>
      <c r="E37" s="55"/>
      <c r="F37" s="54"/>
      <c r="G37" s="50">
        <f>SUM(G34:G36)</f>
        <v>1.5</v>
      </c>
      <c r="H37" s="50">
        <f t="shared" ref="H37:N37" si="8">SUM(H34:H36)</f>
        <v>240</v>
      </c>
      <c r="I37" s="50">
        <f t="shared" si="8"/>
        <v>240</v>
      </c>
      <c r="J37" s="50">
        <f t="shared" si="8"/>
        <v>0</v>
      </c>
      <c r="K37" s="50">
        <f t="shared" si="8"/>
        <v>0</v>
      </c>
      <c r="L37" s="50">
        <f t="shared" si="8"/>
        <v>0</v>
      </c>
      <c r="M37" s="50">
        <f t="shared" si="8"/>
        <v>130668</v>
      </c>
      <c r="N37" s="50">
        <f t="shared" si="8"/>
        <v>9</v>
      </c>
      <c r="P37" s="26">
        <f t="shared" si="1"/>
        <v>0</v>
      </c>
    </row>
    <row r="38" spans="1:16" s="26" customFormat="1">
      <c r="A38" s="52">
        <f t="shared" si="5"/>
        <v>1</v>
      </c>
      <c r="B38" s="53" t="s">
        <v>94</v>
      </c>
      <c r="C38" s="54" t="s">
        <v>95</v>
      </c>
      <c r="D38" s="54" t="s">
        <v>69</v>
      </c>
      <c r="E38" s="68" t="s">
        <v>96</v>
      </c>
      <c r="F38" s="54" t="s">
        <v>20</v>
      </c>
      <c r="G38" s="54">
        <v>4</v>
      </c>
      <c r="H38" s="54">
        <v>372</v>
      </c>
      <c r="I38" s="54">
        <v>372</v>
      </c>
      <c r="J38" s="54"/>
      <c r="K38" s="54"/>
      <c r="L38" s="54" t="s">
        <v>61</v>
      </c>
      <c r="M38" s="56">
        <v>43586</v>
      </c>
      <c r="N38" s="54">
        <v>4</v>
      </c>
      <c r="P38" s="26">
        <f t="shared" si="1"/>
        <v>0</v>
      </c>
    </row>
    <row r="39" spans="1:16" s="26" customFormat="1">
      <c r="A39" s="52">
        <f t="shared" si="5"/>
        <v>2</v>
      </c>
      <c r="B39" s="53" t="s">
        <v>97</v>
      </c>
      <c r="C39" s="54" t="s">
        <v>95</v>
      </c>
      <c r="D39" s="54" t="s">
        <v>69</v>
      </c>
      <c r="E39" s="68" t="s">
        <v>96</v>
      </c>
      <c r="F39" s="54" t="s">
        <v>20</v>
      </c>
      <c r="G39" s="54">
        <v>5</v>
      </c>
      <c r="H39" s="54">
        <f>I39+J39+K39</f>
        <v>3888</v>
      </c>
      <c r="I39" s="54">
        <v>648</v>
      </c>
      <c r="J39" s="54">
        <v>3240</v>
      </c>
      <c r="K39" s="54"/>
      <c r="L39" s="54" t="s">
        <v>98</v>
      </c>
      <c r="M39" s="69">
        <v>43709</v>
      </c>
      <c r="N39" s="54">
        <v>4</v>
      </c>
      <c r="P39" s="26">
        <f t="shared" si="1"/>
        <v>0</v>
      </c>
    </row>
    <row r="40" spans="1:16" s="26" customFormat="1" ht="18.75">
      <c r="A40" s="52">
        <f t="shared" si="5"/>
        <v>3</v>
      </c>
      <c r="B40" s="53" t="s">
        <v>124</v>
      </c>
      <c r="C40" s="54" t="s">
        <v>95</v>
      </c>
      <c r="D40" s="54" t="s">
        <v>69</v>
      </c>
      <c r="E40" s="68" t="s">
        <v>96</v>
      </c>
      <c r="F40" s="54" t="s">
        <v>20</v>
      </c>
      <c r="G40" s="54">
        <f>300*0.7</f>
        <v>210</v>
      </c>
      <c r="H40" s="65">
        <f>+I40+J40</f>
        <v>19603.5</v>
      </c>
      <c r="I40" s="65">
        <f>+G40*23.35</f>
        <v>4903.5</v>
      </c>
      <c r="J40" s="65">
        <f>+G40*70</f>
        <v>14700</v>
      </c>
      <c r="K40" s="54"/>
      <c r="L40" s="54"/>
      <c r="M40" s="56">
        <v>43556</v>
      </c>
      <c r="N40" s="54">
        <f>+G40/5</f>
        <v>42</v>
      </c>
      <c r="P40" s="26">
        <f t="shared" si="1"/>
        <v>0</v>
      </c>
    </row>
    <row r="41" spans="1:16" s="26" customFormat="1">
      <c r="A41" s="52">
        <f t="shared" si="5"/>
        <v>4</v>
      </c>
      <c r="B41" s="53" t="s">
        <v>99</v>
      </c>
      <c r="C41" s="54" t="s">
        <v>95</v>
      </c>
      <c r="D41" s="54" t="s">
        <v>69</v>
      </c>
      <c r="E41" s="68" t="s">
        <v>96</v>
      </c>
      <c r="F41" s="54" t="s">
        <v>20</v>
      </c>
      <c r="G41" s="54">
        <v>5</v>
      </c>
      <c r="H41" s="54">
        <v>400</v>
      </c>
      <c r="I41" s="54">
        <v>400</v>
      </c>
      <c r="J41" s="54"/>
      <c r="K41" s="54"/>
      <c r="L41" s="54" t="s">
        <v>61</v>
      </c>
      <c r="M41" s="56">
        <v>43556</v>
      </c>
      <c r="N41" s="54">
        <v>4</v>
      </c>
      <c r="P41" s="26">
        <f t="shared" si="1"/>
        <v>0</v>
      </c>
    </row>
    <row r="42" spans="1:16" s="26" customFormat="1">
      <c r="A42" s="52">
        <f t="shared" si="5"/>
        <v>5</v>
      </c>
      <c r="B42" s="53" t="s">
        <v>100</v>
      </c>
      <c r="C42" s="54" t="s">
        <v>95</v>
      </c>
      <c r="D42" s="54" t="s">
        <v>69</v>
      </c>
      <c r="E42" s="68" t="s">
        <v>96</v>
      </c>
      <c r="F42" s="54" t="s">
        <v>20</v>
      </c>
      <c r="G42" s="54">
        <v>1</v>
      </c>
      <c r="H42" s="54">
        <f>+I42+J42</f>
        <v>250</v>
      </c>
      <c r="I42" s="54">
        <v>250</v>
      </c>
      <c r="J42" s="54"/>
      <c r="K42" s="54"/>
      <c r="L42" s="54" t="s">
        <v>61</v>
      </c>
      <c r="M42" s="56">
        <v>43556</v>
      </c>
      <c r="N42" s="54">
        <v>3</v>
      </c>
      <c r="P42" s="26">
        <f t="shared" si="1"/>
        <v>0</v>
      </c>
    </row>
    <row r="43" spans="1:16" s="26" customFormat="1">
      <c r="A43" s="52"/>
      <c r="B43" s="53"/>
      <c r="C43" s="54"/>
      <c r="D43" s="54"/>
      <c r="E43" s="68"/>
      <c r="F43" s="54"/>
      <c r="G43" s="50">
        <f t="shared" ref="G43:L43" si="9">SUM(G38:G42)</f>
        <v>225</v>
      </c>
      <c r="H43" s="50">
        <f t="shared" si="9"/>
        <v>24513.5</v>
      </c>
      <c r="I43" s="50">
        <f t="shared" si="9"/>
        <v>6573.5</v>
      </c>
      <c r="J43" s="50">
        <f t="shared" si="9"/>
        <v>17940</v>
      </c>
      <c r="K43" s="50">
        <f t="shared" si="9"/>
        <v>0</v>
      </c>
      <c r="L43" s="50">
        <f t="shared" si="9"/>
        <v>0</v>
      </c>
      <c r="M43" s="50"/>
      <c r="N43" s="50">
        <f>SUM(N38:N42)</f>
        <v>57</v>
      </c>
      <c r="P43" s="26">
        <f t="shared" si="1"/>
        <v>0</v>
      </c>
    </row>
    <row r="44" spans="1:16" s="26" customFormat="1">
      <c r="A44" s="52">
        <f t="shared" si="5"/>
        <v>1</v>
      </c>
      <c r="B44" s="53" t="s">
        <v>101</v>
      </c>
      <c r="C44" s="54" t="s">
        <v>102</v>
      </c>
      <c r="D44" s="54"/>
      <c r="E44" s="55" t="s">
        <v>103</v>
      </c>
      <c r="F44" s="54" t="s">
        <v>20</v>
      </c>
      <c r="G44" s="54">
        <v>2</v>
      </c>
      <c r="H44" s="54">
        <v>80</v>
      </c>
      <c r="I44" s="54">
        <v>80</v>
      </c>
      <c r="J44" s="54"/>
      <c r="K44" s="54"/>
      <c r="L44" s="54" t="s">
        <v>61</v>
      </c>
      <c r="M44" s="56">
        <v>43525</v>
      </c>
      <c r="N44" s="54">
        <v>7</v>
      </c>
      <c r="P44" s="26">
        <f t="shared" si="1"/>
        <v>0</v>
      </c>
    </row>
    <row r="45" spans="1:16" s="26" customFormat="1" ht="18.75">
      <c r="A45" s="52">
        <f t="shared" si="5"/>
        <v>2</v>
      </c>
      <c r="B45" s="53" t="s">
        <v>124</v>
      </c>
      <c r="C45" s="54" t="s">
        <v>102</v>
      </c>
      <c r="D45" s="54"/>
      <c r="E45" s="55" t="s">
        <v>103</v>
      </c>
      <c r="F45" s="54" t="s">
        <v>20</v>
      </c>
      <c r="G45" s="54">
        <v>90</v>
      </c>
      <c r="H45" s="65">
        <f>+I45+J45</f>
        <v>8401.5</v>
      </c>
      <c r="I45" s="65">
        <f>+G45*23.35</f>
        <v>2101.5</v>
      </c>
      <c r="J45" s="65">
        <f>+G45*70</f>
        <v>6300</v>
      </c>
      <c r="K45" s="54"/>
      <c r="L45" s="54"/>
      <c r="M45" s="56">
        <v>43556</v>
      </c>
      <c r="N45" s="54">
        <f>+G45/5</f>
        <v>18</v>
      </c>
      <c r="P45" s="26">
        <f t="shared" si="1"/>
        <v>0</v>
      </c>
    </row>
    <row r="46" spans="1:16" s="26" customFormat="1">
      <c r="A46" s="52">
        <f t="shared" si="5"/>
        <v>3</v>
      </c>
      <c r="B46" s="53" t="s">
        <v>104</v>
      </c>
      <c r="C46" s="54" t="s">
        <v>102</v>
      </c>
      <c r="D46" s="54"/>
      <c r="E46" s="55" t="s">
        <v>103</v>
      </c>
      <c r="F46" s="54" t="s">
        <v>20</v>
      </c>
      <c r="G46" s="54">
        <v>2</v>
      </c>
      <c r="H46" s="54">
        <v>80</v>
      </c>
      <c r="I46" s="54">
        <v>80</v>
      </c>
      <c r="J46" s="54"/>
      <c r="K46" s="54"/>
      <c r="L46" s="54" t="s">
        <v>61</v>
      </c>
      <c r="M46" s="56">
        <v>43525</v>
      </c>
      <c r="N46" s="54">
        <v>7</v>
      </c>
      <c r="P46" s="26">
        <f t="shared" si="1"/>
        <v>0</v>
      </c>
    </row>
    <row r="47" spans="1:16" s="26" customFormat="1">
      <c r="A47" s="52">
        <f t="shared" si="5"/>
        <v>4</v>
      </c>
      <c r="B47" s="53" t="s">
        <v>105</v>
      </c>
      <c r="C47" s="54" t="s">
        <v>102</v>
      </c>
      <c r="D47" s="54"/>
      <c r="E47" s="55" t="s">
        <v>103</v>
      </c>
      <c r="F47" s="54" t="s">
        <v>20</v>
      </c>
      <c r="G47" s="54">
        <v>2</v>
      </c>
      <c r="H47" s="54">
        <v>80</v>
      </c>
      <c r="I47" s="54">
        <v>80</v>
      </c>
      <c r="J47" s="54"/>
      <c r="K47" s="54"/>
      <c r="L47" s="54" t="s">
        <v>61</v>
      </c>
      <c r="M47" s="56">
        <v>43525</v>
      </c>
      <c r="N47" s="54">
        <v>6</v>
      </c>
      <c r="P47" s="26">
        <f t="shared" si="1"/>
        <v>0</v>
      </c>
    </row>
    <row r="48" spans="1:16" s="26" customFormat="1">
      <c r="A48" s="52">
        <f t="shared" si="5"/>
        <v>5</v>
      </c>
      <c r="B48" s="53" t="s">
        <v>106</v>
      </c>
      <c r="C48" s="54" t="s">
        <v>102</v>
      </c>
      <c r="D48" s="54"/>
      <c r="E48" s="55" t="s">
        <v>103</v>
      </c>
      <c r="F48" s="54" t="s">
        <v>20</v>
      </c>
      <c r="G48" s="70">
        <v>4</v>
      </c>
      <c r="H48" s="54">
        <v>160</v>
      </c>
      <c r="I48" s="54">
        <v>160</v>
      </c>
      <c r="J48" s="54"/>
      <c r="K48" s="54"/>
      <c r="L48" s="54" t="s">
        <v>107</v>
      </c>
      <c r="M48" s="56">
        <v>43525</v>
      </c>
      <c r="N48" s="54">
        <v>7</v>
      </c>
      <c r="P48" s="26">
        <f t="shared" si="1"/>
        <v>0</v>
      </c>
    </row>
    <row r="49" spans="1:16" s="26" customFormat="1">
      <c r="A49" s="52"/>
      <c r="B49" s="53"/>
      <c r="C49" s="54"/>
      <c r="D49" s="54"/>
      <c r="E49" s="68"/>
      <c r="F49" s="54"/>
      <c r="G49" s="50">
        <f>SUM(G44:G48)</f>
        <v>100</v>
      </c>
      <c r="H49" s="50">
        <f t="shared" ref="H49" si="10">SUM(H44:H48)</f>
        <v>8801.5</v>
      </c>
      <c r="I49" s="50">
        <f t="shared" ref="I49" si="11">SUM(I44:I48)</f>
        <v>2501.5</v>
      </c>
      <c r="J49" s="50">
        <f t="shared" ref="J49" si="12">SUM(J44:J48)</f>
        <v>6300</v>
      </c>
      <c r="K49" s="50">
        <f t="shared" ref="K49" si="13">SUM(K44:K48)</f>
        <v>0</v>
      </c>
      <c r="L49" s="50">
        <f t="shared" ref="L49" si="14">SUM(L44:L48)</f>
        <v>0</v>
      </c>
      <c r="M49" s="50"/>
      <c r="N49" s="50">
        <f t="shared" ref="N49" si="15">SUM(N44:N48)</f>
        <v>45</v>
      </c>
      <c r="P49" s="26">
        <f t="shared" si="1"/>
        <v>0</v>
      </c>
    </row>
    <row r="50" spans="1:16" s="26" customFormat="1" ht="31.5">
      <c r="A50" s="52">
        <f t="shared" si="5"/>
        <v>1</v>
      </c>
      <c r="B50" s="53" t="s">
        <v>108</v>
      </c>
      <c r="C50" s="54" t="s">
        <v>109</v>
      </c>
      <c r="D50" s="54"/>
      <c r="E50" s="55" t="s">
        <v>110</v>
      </c>
      <c r="F50" s="54" t="s">
        <v>20</v>
      </c>
      <c r="G50" s="70">
        <v>5</v>
      </c>
      <c r="H50" s="54">
        <v>200</v>
      </c>
      <c r="I50" s="54">
        <v>100</v>
      </c>
      <c r="J50" s="54">
        <v>100</v>
      </c>
      <c r="K50" s="54"/>
      <c r="L50" s="54" t="s">
        <v>111</v>
      </c>
      <c r="M50" s="66">
        <v>43525</v>
      </c>
      <c r="N50" s="54">
        <v>4</v>
      </c>
      <c r="P50" s="26">
        <f t="shared" si="1"/>
        <v>0</v>
      </c>
    </row>
    <row r="51" spans="1:16" s="26" customFormat="1">
      <c r="A51" s="52"/>
      <c r="B51" s="53"/>
      <c r="C51" s="54"/>
      <c r="D51" s="54"/>
      <c r="E51" s="68"/>
      <c r="F51" s="54"/>
      <c r="G51" s="50">
        <f>+G50</f>
        <v>5</v>
      </c>
      <c r="H51" s="50">
        <f t="shared" ref="H51:J51" si="16">+H50</f>
        <v>200</v>
      </c>
      <c r="I51" s="50">
        <f t="shared" si="16"/>
        <v>100</v>
      </c>
      <c r="J51" s="50">
        <f t="shared" si="16"/>
        <v>100</v>
      </c>
      <c r="K51" s="50">
        <f t="shared" ref="K51" si="17">SUM(K47:K50)</f>
        <v>0</v>
      </c>
      <c r="L51" s="50">
        <f t="shared" ref="L51" si="18">SUM(L47:L50)</f>
        <v>0</v>
      </c>
      <c r="M51" s="50"/>
      <c r="N51" s="50">
        <f>+N50</f>
        <v>4</v>
      </c>
      <c r="P51" s="26">
        <f t="shared" si="1"/>
        <v>0</v>
      </c>
    </row>
    <row r="52" spans="1:16" s="26" customFormat="1">
      <c r="A52" s="52">
        <f t="shared" si="5"/>
        <v>1</v>
      </c>
      <c r="B52" s="53" t="s">
        <v>112</v>
      </c>
      <c r="C52" s="54" t="s">
        <v>113</v>
      </c>
      <c r="D52" s="54" t="s">
        <v>69</v>
      </c>
      <c r="E52" s="68" t="s">
        <v>114</v>
      </c>
      <c r="F52" s="54" t="s">
        <v>3</v>
      </c>
      <c r="G52" s="54">
        <v>700</v>
      </c>
      <c r="H52" s="54">
        <f>+I52+J52</f>
        <v>1650</v>
      </c>
      <c r="I52" s="54">
        <v>650</v>
      </c>
      <c r="J52" s="54">
        <v>1000</v>
      </c>
      <c r="K52" s="54"/>
      <c r="L52" s="54" t="s">
        <v>115</v>
      </c>
      <c r="M52" s="56">
        <v>43525</v>
      </c>
      <c r="N52" s="54">
        <v>5</v>
      </c>
      <c r="P52" s="26">
        <f t="shared" si="1"/>
        <v>0</v>
      </c>
    </row>
    <row r="53" spans="1:16" s="26" customFormat="1">
      <c r="A53" s="52">
        <f t="shared" si="5"/>
        <v>2</v>
      </c>
      <c r="B53" s="53" t="s">
        <v>116</v>
      </c>
      <c r="C53" s="54" t="s">
        <v>113</v>
      </c>
      <c r="D53" s="54" t="s">
        <v>69</v>
      </c>
      <c r="E53" s="68" t="s">
        <v>114</v>
      </c>
      <c r="F53" s="54" t="s">
        <v>3</v>
      </c>
      <c r="G53" s="54">
        <v>400</v>
      </c>
      <c r="H53" s="54">
        <f>+I53+J53+K53*8</f>
        <v>650</v>
      </c>
      <c r="I53" s="54">
        <v>650</v>
      </c>
      <c r="J53" s="54"/>
      <c r="K53" s="54"/>
      <c r="L53" s="54" t="s">
        <v>61</v>
      </c>
      <c r="M53" s="56">
        <v>43525</v>
      </c>
      <c r="N53" s="54">
        <v>5</v>
      </c>
      <c r="P53" s="26">
        <f t="shared" si="1"/>
        <v>0</v>
      </c>
    </row>
    <row r="54" spans="1:16" s="26" customFormat="1" ht="31.5">
      <c r="A54" s="52">
        <f t="shared" si="5"/>
        <v>3</v>
      </c>
      <c r="B54" s="53" t="s">
        <v>117</v>
      </c>
      <c r="C54" s="54" t="s">
        <v>113</v>
      </c>
      <c r="D54" s="54" t="s">
        <v>69</v>
      </c>
      <c r="E54" s="68" t="s">
        <v>114</v>
      </c>
      <c r="F54" s="54" t="s">
        <v>3</v>
      </c>
      <c r="G54" s="54">
        <v>250</v>
      </c>
      <c r="H54" s="54">
        <v>1170</v>
      </c>
      <c r="I54" s="54">
        <v>350</v>
      </c>
      <c r="J54" s="54">
        <v>820</v>
      </c>
      <c r="K54" s="54"/>
      <c r="L54" s="54" t="s">
        <v>118</v>
      </c>
      <c r="M54" s="56">
        <v>43709</v>
      </c>
      <c r="N54" s="54">
        <v>5</v>
      </c>
      <c r="P54" s="26">
        <f t="shared" si="1"/>
        <v>0</v>
      </c>
    </row>
    <row r="55" spans="1:16" s="26" customFormat="1">
      <c r="A55" s="52">
        <f t="shared" si="5"/>
        <v>4</v>
      </c>
      <c r="B55" s="53" t="s">
        <v>119</v>
      </c>
      <c r="C55" s="54" t="s">
        <v>113</v>
      </c>
      <c r="D55" s="54" t="s">
        <v>69</v>
      </c>
      <c r="E55" s="68" t="s">
        <v>114</v>
      </c>
      <c r="F55" s="54" t="s">
        <v>3</v>
      </c>
      <c r="G55" s="54">
        <v>400</v>
      </c>
      <c r="H55" s="54">
        <f>+I55+J55+K55*8</f>
        <v>650</v>
      </c>
      <c r="I55" s="54">
        <v>650</v>
      </c>
      <c r="J55" s="54"/>
      <c r="K55" s="54"/>
      <c r="L55" s="54" t="s">
        <v>120</v>
      </c>
      <c r="M55" s="56">
        <v>43525</v>
      </c>
      <c r="N55" s="54">
        <v>4</v>
      </c>
      <c r="P55" s="26">
        <f t="shared" si="1"/>
        <v>0</v>
      </c>
    </row>
    <row r="56" spans="1:16" s="26" customFormat="1">
      <c r="A56" s="52"/>
      <c r="B56" s="53"/>
      <c r="C56" s="54"/>
      <c r="D56" s="54"/>
      <c r="E56" s="68"/>
      <c r="F56" s="54"/>
      <c r="G56" s="50">
        <f>SUM(G52:G55)</f>
        <v>1750</v>
      </c>
      <c r="H56" s="50">
        <f t="shared" ref="H56:K56" si="19">SUM(H52:H55)</f>
        <v>4120</v>
      </c>
      <c r="I56" s="50">
        <f t="shared" si="19"/>
        <v>2300</v>
      </c>
      <c r="J56" s="50">
        <f t="shared" si="19"/>
        <v>1820</v>
      </c>
      <c r="K56" s="50">
        <f t="shared" si="19"/>
        <v>0</v>
      </c>
      <c r="L56" s="50">
        <f t="shared" ref="L56" si="20">SUM(L52:L55)</f>
        <v>0</v>
      </c>
      <c r="M56" s="50"/>
      <c r="N56" s="50">
        <f>SUM(N52:N55)</f>
        <v>19</v>
      </c>
      <c r="P56" s="26">
        <f t="shared" si="1"/>
        <v>0</v>
      </c>
    </row>
    <row r="57" spans="1:16" s="26" customFormat="1">
      <c r="A57" s="52">
        <f t="shared" si="5"/>
        <v>1</v>
      </c>
      <c r="B57" s="53" t="s">
        <v>121</v>
      </c>
      <c r="C57" s="54" t="s">
        <v>122</v>
      </c>
      <c r="D57" s="54"/>
      <c r="E57" s="68" t="s">
        <v>123</v>
      </c>
      <c r="F57" s="54" t="s">
        <v>21</v>
      </c>
      <c r="G57" s="54">
        <v>350</v>
      </c>
      <c r="H57" s="54">
        <v>200</v>
      </c>
      <c r="I57" s="54">
        <v>200</v>
      </c>
      <c r="J57" s="54"/>
      <c r="K57" s="54"/>
      <c r="L57" s="54" t="s">
        <v>111</v>
      </c>
      <c r="M57" s="56">
        <v>43586</v>
      </c>
      <c r="N57" s="54">
        <v>3</v>
      </c>
      <c r="P57" s="26">
        <f t="shared" si="1"/>
        <v>0</v>
      </c>
    </row>
    <row r="58" spans="1:16" s="26" customFormat="1">
      <c r="A58" s="52"/>
      <c r="B58" s="53"/>
      <c r="C58" s="54"/>
      <c r="D58" s="54"/>
      <c r="E58" s="68"/>
      <c r="F58" s="54"/>
      <c r="G58" s="50">
        <f>+G57</f>
        <v>350</v>
      </c>
      <c r="H58" s="50">
        <f t="shared" ref="H58" si="21">+H57</f>
        <v>200</v>
      </c>
      <c r="I58" s="50">
        <f t="shared" ref="I58" si="22">+I57</f>
        <v>200</v>
      </c>
      <c r="J58" s="50">
        <f t="shared" ref="J58" si="23">+J57</f>
        <v>0</v>
      </c>
      <c r="K58" s="50">
        <f t="shared" ref="K58" si="24">SUM(K54:K57)</f>
        <v>0</v>
      </c>
      <c r="L58" s="50">
        <f t="shared" ref="L58" si="25">SUM(L54:L57)</f>
        <v>0</v>
      </c>
      <c r="M58" s="50"/>
      <c r="N58" s="50">
        <f>+N57</f>
        <v>3</v>
      </c>
      <c r="P58" s="26">
        <f t="shared" si="1"/>
        <v>0</v>
      </c>
    </row>
    <row r="59" spans="1:16" s="17" customFormat="1">
      <c r="A59" s="7">
        <f>+A66+A69+A73+A77+A84+A88+A90+A96+A98+A103+A107+A109</f>
        <v>39</v>
      </c>
      <c r="B59" s="31" t="s">
        <v>125</v>
      </c>
      <c r="C59" s="31"/>
      <c r="D59" s="7"/>
      <c r="E59" s="15"/>
      <c r="F59" s="7"/>
      <c r="G59" s="7"/>
      <c r="H59" s="7">
        <f t="shared" ref="H59:J59" si="26">+H67+H70+H74+H78+H85+H89+H91+H97+H99+H104+H108+H110</f>
        <v>89041</v>
      </c>
      <c r="I59" s="7">
        <f t="shared" si="26"/>
        <v>38526</v>
      </c>
      <c r="J59" s="7">
        <f t="shared" si="26"/>
        <v>50514.999999999993</v>
      </c>
      <c r="K59" s="7"/>
      <c r="L59" s="7"/>
      <c r="M59" s="16"/>
      <c r="N59" s="7">
        <f>+N67+N70+N74+N78+N85+N89+N91+N97+N99+N104+N108+N110</f>
        <v>425</v>
      </c>
      <c r="P59" s="4">
        <f t="shared" si="1"/>
        <v>7.2759576141834259E-12</v>
      </c>
    </row>
    <row r="60" spans="1:16" ht="31.5">
      <c r="A60" s="2">
        <v>1</v>
      </c>
      <c r="B60" s="8" t="s">
        <v>126</v>
      </c>
      <c r="C60" s="9" t="s">
        <v>54</v>
      </c>
      <c r="D60" s="18"/>
      <c r="E60" s="10" t="s">
        <v>33</v>
      </c>
      <c r="F60" s="9" t="s">
        <v>21</v>
      </c>
      <c r="G60" s="9">
        <v>30</v>
      </c>
      <c r="H60" s="9">
        <f>+I60+J60+K60*8</f>
        <v>150</v>
      </c>
      <c r="I60" s="9">
        <v>150</v>
      </c>
      <c r="J60" s="9"/>
      <c r="K60" s="18"/>
      <c r="L60" s="9" t="s">
        <v>57</v>
      </c>
      <c r="M60" s="11">
        <v>44075</v>
      </c>
      <c r="N60" s="9">
        <v>4</v>
      </c>
      <c r="P60" s="4">
        <f t="shared" si="1"/>
        <v>0</v>
      </c>
    </row>
    <row r="61" spans="1:16" s="26" customFormat="1" ht="31.5">
      <c r="A61" s="52">
        <f>+A60+1</f>
        <v>2</v>
      </c>
      <c r="B61" s="53" t="s">
        <v>127</v>
      </c>
      <c r="C61" s="54" t="s">
        <v>54</v>
      </c>
      <c r="D61" s="50"/>
      <c r="E61" s="55" t="s">
        <v>33</v>
      </c>
      <c r="F61" s="54" t="s">
        <v>21</v>
      </c>
      <c r="G61" s="54">
        <v>20</v>
      </c>
      <c r="H61" s="54">
        <v>100</v>
      </c>
      <c r="I61" s="54">
        <v>100</v>
      </c>
      <c r="J61" s="54"/>
      <c r="K61" s="50"/>
      <c r="L61" s="57" t="s">
        <v>57</v>
      </c>
      <c r="M61" s="56">
        <v>44075</v>
      </c>
      <c r="N61" s="57">
        <v>3</v>
      </c>
      <c r="P61" s="26">
        <f t="shared" si="1"/>
        <v>0</v>
      </c>
    </row>
    <row r="62" spans="1:16" s="26" customFormat="1" ht="31.5">
      <c r="A62" s="52">
        <f t="shared" ref="A62:A109" si="27">+A61+1</f>
        <v>3</v>
      </c>
      <c r="B62" s="53" t="s">
        <v>128</v>
      </c>
      <c r="C62" s="54" t="s">
        <v>54</v>
      </c>
      <c r="D62" s="50"/>
      <c r="E62" s="55" t="s">
        <v>33</v>
      </c>
      <c r="F62" s="54" t="s">
        <v>21</v>
      </c>
      <c r="G62" s="54">
        <v>20</v>
      </c>
      <c r="H62" s="54">
        <f>+I62+J62</f>
        <v>100</v>
      </c>
      <c r="I62" s="54">
        <v>100</v>
      </c>
      <c r="J62" s="54"/>
      <c r="K62" s="50"/>
      <c r="L62" s="54" t="s">
        <v>61</v>
      </c>
      <c r="M62" s="56">
        <v>44075</v>
      </c>
      <c r="N62" s="54">
        <v>6</v>
      </c>
      <c r="P62" s="26">
        <f t="shared" si="1"/>
        <v>0</v>
      </c>
    </row>
    <row r="63" spans="1:16" s="26" customFormat="1" ht="31.5">
      <c r="A63" s="52">
        <f t="shared" si="27"/>
        <v>4</v>
      </c>
      <c r="B63" s="53" t="s">
        <v>129</v>
      </c>
      <c r="C63" s="54" t="s">
        <v>54</v>
      </c>
      <c r="D63" s="50"/>
      <c r="E63" s="55" t="s">
        <v>33</v>
      </c>
      <c r="F63" s="54" t="s">
        <v>21</v>
      </c>
      <c r="G63" s="54">
        <v>30</v>
      </c>
      <c r="H63" s="54">
        <f>+I63+J63</f>
        <v>150</v>
      </c>
      <c r="I63" s="54">
        <v>50</v>
      </c>
      <c r="J63" s="54">
        <v>100</v>
      </c>
      <c r="K63" s="50"/>
      <c r="L63" s="54" t="s">
        <v>57</v>
      </c>
      <c r="M63" s="56">
        <v>44075</v>
      </c>
      <c r="N63" s="54">
        <v>7</v>
      </c>
      <c r="P63" s="26">
        <f t="shared" si="1"/>
        <v>0</v>
      </c>
    </row>
    <row r="64" spans="1:16" s="26" customFormat="1" ht="31.5">
      <c r="A64" s="52">
        <f t="shared" si="27"/>
        <v>5</v>
      </c>
      <c r="B64" s="53" t="s">
        <v>53</v>
      </c>
      <c r="C64" s="54" t="s">
        <v>54</v>
      </c>
      <c r="D64" s="50"/>
      <c r="E64" s="55" t="s">
        <v>33</v>
      </c>
      <c r="F64" s="54" t="s">
        <v>21</v>
      </c>
      <c r="G64" s="54">
        <v>100</v>
      </c>
      <c r="H64" s="54">
        <v>2750</v>
      </c>
      <c r="I64" s="54">
        <v>2750</v>
      </c>
      <c r="J64" s="54"/>
      <c r="K64" s="50"/>
      <c r="L64" s="54" t="s">
        <v>55</v>
      </c>
      <c r="M64" s="56">
        <v>44075</v>
      </c>
      <c r="N64" s="54">
        <v>20</v>
      </c>
      <c r="P64" s="26">
        <f t="shared" si="1"/>
        <v>0</v>
      </c>
    </row>
    <row r="65" spans="1:16" s="26" customFormat="1" ht="31.5">
      <c r="A65" s="52">
        <f t="shared" si="27"/>
        <v>6</v>
      </c>
      <c r="B65" s="53" t="s">
        <v>56</v>
      </c>
      <c r="C65" s="54" t="s">
        <v>54</v>
      </c>
      <c r="D65" s="50"/>
      <c r="E65" s="55" t="s">
        <v>33</v>
      </c>
      <c r="F65" s="54" t="s">
        <v>21</v>
      </c>
      <c r="G65" s="54">
        <v>20</v>
      </c>
      <c r="H65" s="54">
        <v>520</v>
      </c>
      <c r="I65" s="54">
        <v>200</v>
      </c>
      <c r="J65" s="54">
        <v>320</v>
      </c>
      <c r="K65" s="50"/>
      <c r="L65" s="57" t="s">
        <v>57</v>
      </c>
      <c r="M65" s="56">
        <v>44075</v>
      </c>
      <c r="N65" s="57">
        <v>2</v>
      </c>
      <c r="P65" s="26">
        <f t="shared" si="1"/>
        <v>0</v>
      </c>
    </row>
    <row r="66" spans="1:16" s="26" customFormat="1" ht="31.5">
      <c r="A66" s="52">
        <f t="shared" si="27"/>
        <v>7</v>
      </c>
      <c r="B66" s="53" t="s">
        <v>58</v>
      </c>
      <c r="C66" s="54" t="s">
        <v>54</v>
      </c>
      <c r="D66" s="50"/>
      <c r="E66" s="55" t="s">
        <v>33</v>
      </c>
      <c r="F66" s="54" t="s">
        <v>21</v>
      </c>
      <c r="G66" s="54">
        <v>20</v>
      </c>
      <c r="H66" s="54">
        <f>+I66+J66+K66*8</f>
        <v>500</v>
      </c>
      <c r="I66" s="54">
        <v>200</v>
      </c>
      <c r="J66" s="54">
        <v>300</v>
      </c>
      <c r="K66" s="50"/>
      <c r="L66" s="54" t="s">
        <v>57</v>
      </c>
      <c r="M66" s="56">
        <v>44075</v>
      </c>
      <c r="N66" s="54">
        <v>4</v>
      </c>
      <c r="P66" s="26">
        <f t="shared" si="1"/>
        <v>0</v>
      </c>
    </row>
    <row r="67" spans="1:16" s="26" customFormat="1">
      <c r="A67" s="52"/>
      <c r="B67" s="53"/>
      <c r="C67" s="54"/>
      <c r="D67" s="54"/>
      <c r="E67" s="68"/>
      <c r="F67" s="54"/>
      <c r="G67" s="50">
        <f>SUM(G60:G66)</f>
        <v>240</v>
      </c>
      <c r="H67" s="50">
        <f t="shared" ref="H67:N67" si="28">SUM(H60:H66)</f>
        <v>4270</v>
      </c>
      <c r="I67" s="50">
        <f t="shared" si="28"/>
        <v>3550</v>
      </c>
      <c r="J67" s="50">
        <f t="shared" si="28"/>
        <v>720</v>
      </c>
      <c r="K67" s="50">
        <f t="shared" si="28"/>
        <v>0</v>
      </c>
      <c r="L67" s="50">
        <f t="shared" si="28"/>
        <v>0</v>
      </c>
      <c r="M67" s="50">
        <f t="shared" si="28"/>
        <v>308525</v>
      </c>
      <c r="N67" s="50">
        <f t="shared" si="28"/>
        <v>46</v>
      </c>
      <c r="P67" s="26">
        <f t="shared" ref="P67:P128" si="29">+H67-I67-J67-K67</f>
        <v>0</v>
      </c>
    </row>
    <row r="68" spans="1:16" s="26" customFormat="1" ht="31.5">
      <c r="A68" s="52">
        <f t="shared" si="27"/>
        <v>1</v>
      </c>
      <c r="B68" s="53" t="s">
        <v>130</v>
      </c>
      <c r="C68" s="54" t="s">
        <v>65</v>
      </c>
      <c r="D68" s="54"/>
      <c r="E68" s="55" t="s">
        <v>66</v>
      </c>
      <c r="F68" s="54" t="s">
        <v>21</v>
      </c>
      <c r="G68" s="54">
        <v>150</v>
      </c>
      <c r="H68" s="54">
        <v>100</v>
      </c>
      <c r="I68" s="54">
        <v>100</v>
      </c>
      <c r="J68" s="54"/>
      <c r="K68" s="50"/>
      <c r="L68" s="54" t="s">
        <v>107</v>
      </c>
      <c r="M68" s="56">
        <v>44075</v>
      </c>
      <c r="N68" s="54">
        <v>3</v>
      </c>
      <c r="P68" s="26">
        <f t="shared" si="29"/>
        <v>0</v>
      </c>
    </row>
    <row r="69" spans="1:16" s="26" customFormat="1" ht="18.75">
      <c r="A69" s="52">
        <f t="shared" si="27"/>
        <v>2</v>
      </c>
      <c r="B69" s="71" t="s">
        <v>131</v>
      </c>
      <c r="C69" s="54" t="s">
        <v>65</v>
      </c>
      <c r="D69" s="54"/>
      <c r="E69" s="55" t="s">
        <v>66</v>
      </c>
      <c r="F69" s="54" t="s">
        <v>21</v>
      </c>
      <c r="G69" s="54">
        <v>40</v>
      </c>
      <c r="H69" s="54">
        <v>25</v>
      </c>
      <c r="I69" s="54">
        <v>25</v>
      </c>
      <c r="J69" s="54"/>
      <c r="K69" s="50"/>
      <c r="L69" s="54" t="s">
        <v>111</v>
      </c>
      <c r="M69" s="56">
        <v>44075</v>
      </c>
      <c r="N69" s="54">
        <v>2</v>
      </c>
      <c r="P69" s="26">
        <f t="shared" si="29"/>
        <v>0</v>
      </c>
    </row>
    <row r="70" spans="1:16" s="26" customFormat="1">
      <c r="A70" s="52"/>
      <c r="B70" s="53"/>
      <c r="C70" s="54"/>
      <c r="D70" s="54"/>
      <c r="E70" s="68"/>
      <c r="F70" s="54"/>
      <c r="G70" s="50">
        <f>SUM(G68:G69)</f>
        <v>190</v>
      </c>
      <c r="H70" s="50">
        <f t="shared" ref="H70:N70" si="30">SUM(H68:H69)</f>
        <v>125</v>
      </c>
      <c r="I70" s="50">
        <f t="shared" si="30"/>
        <v>125</v>
      </c>
      <c r="J70" s="50">
        <f t="shared" si="30"/>
        <v>0</v>
      </c>
      <c r="K70" s="50">
        <f t="shared" si="30"/>
        <v>0</v>
      </c>
      <c r="L70" s="50">
        <f t="shared" si="30"/>
        <v>0</v>
      </c>
      <c r="M70" s="50">
        <f t="shared" si="30"/>
        <v>88150</v>
      </c>
      <c r="N70" s="50">
        <f t="shared" si="30"/>
        <v>5</v>
      </c>
      <c r="P70" s="26">
        <f t="shared" si="29"/>
        <v>0</v>
      </c>
    </row>
    <row r="71" spans="1:16" s="26" customFormat="1">
      <c r="A71" s="52">
        <f t="shared" si="27"/>
        <v>1</v>
      </c>
      <c r="B71" s="53" t="s">
        <v>63</v>
      </c>
      <c r="C71" s="54" t="s">
        <v>68</v>
      </c>
      <c r="D71" s="54" t="s">
        <v>69</v>
      </c>
      <c r="E71" s="55" t="s">
        <v>36</v>
      </c>
      <c r="F71" s="54" t="s">
        <v>71</v>
      </c>
      <c r="G71" s="54">
        <v>100</v>
      </c>
      <c r="H71" s="54">
        <f>+I71+J71</f>
        <v>1000</v>
      </c>
      <c r="I71" s="54">
        <v>1000</v>
      </c>
      <c r="J71" s="54"/>
      <c r="K71" s="54"/>
      <c r="L71" s="54" t="s">
        <v>111</v>
      </c>
      <c r="M71" s="56">
        <v>44105</v>
      </c>
      <c r="N71" s="54">
        <v>60</v>
      </c>
      <c r="P71" s="26">
        <f t="shared" si="29"/>
        <v>0</v>
      </c>
    </row>
    <row r="72" spans="1:16" s="26" customFormat="1">
      <c r="A72" s="52">
        <f t="shared" si="27"/>
        <v>2</v>
      </c>
      <c r="B72" s="53" t="s">
        <v>53</v>
      </c>
      <c r="C72" s="54" t="s">
        <v>68</v>
      </c>
      <c r="D72" s="54" t="s">
        <v>69</v>
      </c>
      <c r="E72" s="55" t="s">
        <v>36</v>
      </c>
      <c r="F72" s="54" t="s">
        <v>71</v>
      </c>
      <c r="G72" s="54">
        <v>300</v>
      </c>
      <c r="H72" s="54">
        <v>3500</v>
      </c>
      <c r="I72" s="54">
        <v>3500</v>
      </c>
      <c r="J72" s="54"/>
      <c r="K72" s="54"/>
      <c r="L72" s="54" t="s">
        <v>132</v>
      </c>
      <c r="M72" s="56">
        <v>44105</v>
      </c>
      <c r="N72" s="54">
        <v>50</v>
      </c>
      <c r="P72" s="26">
        <f t="shared" si="29"/>
        <v>0</v>
      </c>
    </row>
    <row r="73" spans="1:16" s="26" customFormat="1" ht="31.5">
      <c r="A73" s="52">
        <f t="shared" si="27"/>
        <v>3</v>
      </c>
      <c r="B73" s="53" t="s">
        <v>133</v>
      </c>
      <c r="C73" s="54" t="s">
        <v>68</v>
      </c>
      <c r="D73" s="54" t="s">
        <v>69</v>
      </c>
      <c r="E73" s="55" t="s">
        <v>36</v>
      </c>
      <c r="F73" s="54" t="s">
        <v>71</v>
      </c>
      <c r="G73" s="54">
        <v>20</v>
      </c>
      <c r="H73" s="54">
        <v>100</v>
      </c>
      <c r="I73" s="54">
        <v>100</v>
      </c>
      <c r="J73" s="54"/>
      <c r="K73" s="54"/>
      <c r="L73" s="54" t="s">
        <v>111</v>
      </c>
      <c r="M73" s="56">
        <v>44105</v>
      </c>
      <c r="N73" s="54">
        <v>4</v>
      </c>
      <c r="P73" s="26">
        <f t="shared" si="29"/>
        <v>0</v>
      </c>
    </row>
    <row r="74" spans="1:16" s="26" customFormat="1">
      <c r="A74" s="52"/>
      <c r="B74" s="53"/>
      <c r="C74" s="54"/>
      <c r="D74" s="54"/>
      <c r="E74" s="68"/>
      <c r="F74" s="54"/>
      <c r="G74" s="50">
        <f>SUM(G71:G73)</f>
        <v>420</v>
      </c>
      <c r="H74" s="50">
        <f t="shared" ref="H74:N74" si="31">SUM(H71:H73)</f>
        <v>4600</v>
      </c>
      <c r="I74" s="50">
        <f t="shared" si="31"/>
        <v>4600</v>
      </c>
      <c r="J74" s="50">
        <f t="shared" si="31"/>
        <v>0</v>
      </c>
      <c r="K74" s="50">
        <f t="shared" si="31"/>
        <v>0</v>
      </c>
      <c r="L74" s="50">
        <f t="shared" si="31"/>
        <v>0</v>
      </c>
      <c r="M74" s="50">
        <f t="shared" si="31"/>
        <v>132315</v>
      </c>
      <c r="N74" s="50">
        <f t="shared" si="31"/>
        <v>114</v>
      </c>
      <c r="P74" s="26">
        <f t="shared" si="29"/>
        <v>0</v>
      </c>
    </row>
    <row r="75" spans="1:16" s="26" customFormat="1">
      <c r="A75" s="52">
        <f t="shared" si="27"/>
        <v>1</v>
      </c>
      <c r="B75" s="53" t="s">
        <v>78</v>
      </c>
      <c r="C75" s="54" t="s">
        <v>75</v>
      </c>
      <c r="D75" s="54" t="s">
        <v>69</v>
      </c>
      <c r="E75" s="54" t="s">
        <v>31</v>
      </c>
      <c r="F75" s="54" t="s">
        <v>20</v>
      </c>
      <c r="G75" s="54">
        <v>1</v>
      </c>
      <c r="H75" s="54">
        <f>+I75+J75</f>
        <v>830</v>
      </c>
      <c r="I75" s="54">
        <v>830</v>
      </c>
      <c r="J75" s="54"/>
      <c r="K75" s="54"/>
      <c r="L75" s="54" t="s">
        <v>61</v>
      </c>
      <c r="M75" s="56">
        <v>44075</v>
      </c>
      <c r="N75" s="54">
        <v>10</v>
      </c>
      <c r="P75" s="26">
        <f t="shared" si="29"/>
        <v>0</v>
      </c>
    </row>
    <row r="76" spans="1:16" s="26" customFormat="1">
      <c r="A76" s="52">
        <f t="shared" si="27"/>
        <v>2</v>
      </c>
      <c r="B76" s="53" t="s">
        <v>79</v>
      </c>
      <c r="C76" s="54" t="s">
        <v>75</v>
      </c>
      <c r="D76" s="54" t="s">
        <v>69</v>
      </c>
      <c r="E76" s="54" t="s">
        <v>31</v>
      </c>
      <c r="F76" s="54" t="s">
        <v>20</v>
      </c>
      <c r="G76" s="54">
        <v>1</v>
      </c>
      <c r="H76" s="54">
        <f>+I76+J76</f>
        <v>850</v>
      </c>
      <c r="I76" s="54">
        <v>850</v>
      </c>
      <c r="J76" s="54"/>
      <c r="K76" s="54"/>
      <c r="L76" s="54" t="s">
        <v>61</v>
      </c>
      <c r="M76" s="56">
        <v>44075</v>
      </c>
      <c r="N76" s="54">
        <v>10</v>
      </c>
      <c r="P76" s="26">
        <f t="shared" si="29"/>
        <v>0</v>
      </c>
    </row>
    <row r="77" spans="1:16" s="26" customFormat="1">
      <c r="A77" s="52">
        <f t="shared" si="27"/>
        <v>3</v>
      </c>
      <c r="B77" s="53" t="s">
        <v>80</v>
      </c>
      <c r="C77" s="54" t="s">
        <v>75</v>
      </c>
      <c r="D77" s="54" t="s">
        <v>69</v>
      </c>
      <c r="E77" s="54" t="s">
        <v>31</v>
      </c>
      <c r="F77" s="54" t="s">
        <v>20</v>
      </c>
      <c r="G77" s="54">
        <v>0.5</v>
      </c>
      <c r="H77" s="54">
        <f>+I77+J77</f>
        <v>350</v>
      </c>
      <c r="I77" s="54">
        <v>350</v>
      </c>
      <c r="J77" s="54"/>
      <c r="K77" s="54"/>
      <c r="L77" s="54" t="s">
        <v>61</v>
      </c>
      <c r="M77" s="56">
        <v>44075</v>
      </c>
      <c r="N77" s="54">
        <v>6</v>
      </c>
      <c r="P77" s="26">
        <f t="shared" si="29"/>
        <v>0</v>
      </c>
    </row>
    <row r="78" spans="1:16" s="26" customFormat="1">
      <c r="A78" s="52"/>
      <c r="B78" s="53"/>
      <c r="C78" s="54"/>
      <c r="D78" s="54"/>
      <c r="E78" s="68"/>
      <c r="F78" s="54"/>
      <c r="G78" s="50">
        <f>SUM(G75:G77)</f>
        <v>2.5</v>
      </c>
      <c r="H78" s="50">
        <f t="shared" ref="H78" si="32">SUM(H75:H77)</f>
        <v>2030</v>
      </c>
      <c r="I78" s="50">
        <f t="shared" ref="I78" si="33">SUM(I75:I77)</f>
        <v>2030</v>
      </c>
      <c r="J78" s="50">
        <f t="shared" ref="J78" si="34">SUM(J75:J77)</f>
        <v>0</v>
      </c>
      <c r="K78" s="50">
        <f t="shared" ref="K78" si="35">SUM(K75:K77)</f>
        <v>0</v>
      </c>
      <c r="L78" s="50">
        <f t="shared" ref="L78" si="36">SUM(L75:L77)</f>
        <v>0</v>
      </c>
      <c r="M78" s="50">
        <f t="shared" ref="M78" si="37">SUM(M75:M77)</f>
        <v>132225</v>
      </c>
      <c r="N78" s="50">
        <f t="shared" ref="N78" si="38">SUM(N75:N77)</f>
        <v>26</v>
      </c>
      <c r="P78" s="26">
        <f t="shared" si="29"/>
        <v>0</v>
      </c>
    </row>
    <row r="79" spans="1:16" s="26" customFormat="1">
      <c r="A79" s="52">
        <f t="shared" si="27"/>
        <v>1</v>
      </c>
      <c r="B79" s="53" t="s">
        <v>134</v>
      </c>
      <c r="C79" s="54" t="s">
        <v>24</v>
      </c>
      <c r="D79" s="54" t="s">
        <v>69</v>
      </c>
      <c r="E79" s="54" t="s">
        <v>82</v>
      </c>
      <c r="F79" s="54" t="s">
        <v>83</v>
      </c>
      <c r="G79" s="54">
        <v>60</v>
      </c>
      <c r="H79" s="54">
        <v>65</v>
      </c>
      <c r="I79" s="54">
        <v>65</v>
      </c>
      <c r="J79" s="54"/>
      <c r="K79" s="54"/>
      <c r="L79" s="54" t="s">
        <v>84</v>
      </c>
      <c r="M79" s="56">
        <v>43952</v>
      </c>
      <c r="N79" s="54">
        <v>3</v>
      </c>
      <c r="P79" s="26">
        <f t="shared" si="29"/>
        <v>0</v>
      </c>
    </row>
    <row r="80" spans="1:16" s="26" customFormat="1">
      <c r="A80" s="52">
        <f t="shared" si="27"/>
        <v>2</v>
      </c>
      <c r="B80" s="53" t="s">
        <v>135</v>
      </c>
      <c r="C80" s="54" t="s">
        <v>24</v>
      </c>
      <c r="D80" s="54" t="s">
        <v>69</v>
      </c>
      <c r="E80" s="54" t="s">
        <v>82</v>
      </c>
      <c r="F80" s="54" t="s">
        <v>83</v>
      </c>
      <c r="G80" s="54">
        <v>70</v>
      </c>
      <c r="H80" s="54">
        <v>75</v>
      </c>
      <c r="I80" s="54">
        <v>75</v>
      </c>
      <c r="J80" s="54"/>
      <c r="K80" s="54"/>
      <c r="L80" s="54" t="s">
        <v>84</v>
      </c>
      <c r="M80" s="56">
        <v>43952</v>
      </c>
      <c r="N80" s="54">
        <v>3</v>
      </c>
      <c r="P80" s="26">
        <f t="shared" si="29"/>
        <v>0</v>
      </c>
    </row>
    <row r="81" spans="1:16" s="26" customFormat="1" ht="56.25">
      <c r="A81" s="52">
        <f t="shared" si="27"/>
        <v>3</v>
      </c>
      <c r="B81" s="63" t="s">
        <v>136</v>
      </c>
      <c r="C81" s="54" t="s">
        <v>24</v>
      </c>
      <c r="D81" s="54" t="s">
        <v>69</v>
      </c>
      <c r="E81" s="54" t="s">
        <v>82</v>
      </c>
      <c r="F81" s="54" t="s">
        <v>83</v>
      </c>
      <c r="G81" s="54">
        <v>50</v>
      </c>
      <c r="H81" s="65">
        <v>55</v>
      </c>
      <c r="I81" s="65">
        <v>55</v>
      </c>
      <c r="J81" s="65">
        <v>0</v>
      </c>
      <c r="K81" s="64"/>
      <c r="L81" s="64" t="s">
        <v>87</v>
      </c>
      <c r="M81" s="66">
        <v>43891</v>
      </c>
      <c r="N81" s="67">
        <v>3</v>
      </c>
      <c r="P81" s="26">
        <f t="shared" si="29"/>
        <v>0</v>
      </c>
    </row>
    <row r="82" spans="1:16" s="26" customFormat="1" ht="56.25">
      <c r="A82" s="52">
        <f t="shared" si="27"/>
        <v>4</v>
      </c>
      <c r="B82" s="63" t="s">
        <v>137</v>
      </c>
      <c r="C82" s="54" t="s">
        <v>24</v>
      </c>
      <c r="D82" s="54" t="s">
        <v>69</v>
      </c>
      <c r="E82" s="54" t="s">
        <v>82</v>
      </c>
      <c r="F82" s="54" t="s">
        <v>83</v>
      </c>
      <c r="G82" s="64">
        <v>100</v>
      </c>
      <c r="H82" s="65">
        <v>60</v>
      </c>
      <c r="I82" s="65">
        <v>60</v>
      </c>
      <c r="J82" s="65">
        <v>0</v>
      </c>
      <c r="K82" s="64"/>
      <c r="L82" s="64" t="s">
        <v>87</v>
      </c>
      <c r="M82" s="66">
        <v>43891</v>
      </c>
      <c r="N82" s="67">
        <v>3</v>
      </c>
      <c r="P82" s="26">
        <f t="shared" si="29"/>
        <v>0</v>
      </c>
    </row>
    <row r="83" spans="1:16" s="26" customFormat="1" ht="56.25">
      <c r="A83" s="52">
        <f t="shared" si="27"/>
        <v>5</v>
      </c>
      <c r="B83" s="63" t="s">
        <v>138</v>
      </c>
      <c r="C83" s="54" t="s">
        <v>24</v>
      </c>
      <c r="D83" s="54" t="s">
        <v>69</v>
      </c>
      <c r="E83" s="54" t="s">
        <v>82</v>
      </c>
      <c r="F83" s="54" t="s">
        <v>83</v>
      </c>
      <c r="G83" s="64">
        <v>60</v>
      </c>
      <c r="H83" s="65">
        <v>75</v>
      </c>
      <c r="I83" s="65">
        <v>40</v>
      </c>
      <c r="J83" s="65">
        <v>35</v>
      </c>
      <c r="K83" s="64"/>
      <c r="L83" s="64" t="s">
        <v>87</v>
      </c>
      <c r="M83" s="66">
        <v>43891</v>
      </c>
      <c r="N83" s="67">
        <v>1</v>
      </c>
      <c r="P83" s="26">
        <f t="shared" si="29"/>
        <v>0</v>
      </c>
    </row>
    <row r="84" spans="1:16" s="26" customFormat="1" ht="56.25">
      <c r="A84" s="52">
        <f t="shared" si="27"/>
        <v>6</v>
      </c>
      <c r="B84" s="63" t="s">
        <v>139</v>
      </c>
      <c r="C84" s="54" t="s">
        <v>24</v>
      </c>
      <c r="D84" s="54" t="s">
        <v>69</v>
      </c>
      <c r="E84" s="54" t="s">
        <v>82</v>
      </c>
      <c r="F84" s="54" t="s">
        <v>83</v>
      </c>
      <c r="G84" s="64">
        <v>50</v>
      </c>
      <c r="H84" s="65">
        <v>50</v>
      </c>
      <c r="I84" s="65">
        <v>50</v>
      </c>
      <c r="J84" s="65">
        <v>0</v>
      </c>
      <c r="K84" s="64"/>
      <c r="L84" s="64" t="s">
        <v>87</v>
      </c>
      <c r="M84" s="66">
        <v>43891</v>
      </c>
      <c r="N84" s="67">
        <v>2</v>
      </c>
      <c r="P84" s="26">
        <f t="shared" si="29"/>
        <v>0</v>
      </c>
    </row>
    <row r="85" spans="1:16" s="26" customFormat="1">
      <c r="A85" s="52"/>
      <c r="B85" s="53"/>
      <c r="C85" s="54"/>
      <c r="D85" s="54"/>
      <c r="E85" s="68"/>
      <c r="F85" s="54"/>
      <c r="G85" s="50">
        <f>SUM(G79:G84)</f>
        <v>390</v>
      </c>
      <c r="H85" s="50">
        <f t="shared" ref="H85:N85" si="39">SUM(H79:H84)</f>
        <v>380</v>
      </c>
      <c r="I85" s="50">
        <f t="shared" si="39"/>
        <v>345</v>
      </c>
      <c r="J85" s="50">
        <f t="shared" si="39"/>
        <v>35</v>
      </c>
      <c r="K85" s="50">
        <f t="shared" si="39"/>
        <v>0</v>
      </c>
      <c r="L85" s="50">
        <f t="shared" si="39"/>
        <v>0</v>
      </c>
      <c r="M85" s="50">
        <f t="shared" si="39"/>
        <v>263468</v>
      </c>
      <c r="N85" s="50">
        <f t="shared" si="39"/>
        <v>15</v>
      </c>
      <c r="P85" s="26">
        <f t="shared" si="29"/>
        <v>0</v>
      </c>
    </row>
    <row r="86" spans="1:16" s="26" customFormat="1">
      <c r="A86" s="52">
        <f t="shared" si="27"/>
        <v>1</v>
      </c>
      <c r="B86" s="53" t="s">
        <v>140</v>
      </c>
      <c r="C86" s="54" t="s">
        <v>95</v>
      </c>
      <c r="D86" s="54" t="s">
        <v>69</v>
      </c>
      <c r="E86" s="68" t="s">
        <v>96</v>
      </c>
      <c r="F86" s="54" t="s">
        <v>20</v>
      </c>
      <c r="G86" s="54">
        <v>5</v>
      </c>
      <c r="H86" s="54">
        <v>4000</v>
      </c>
      <c r="I86" s="54">
        <v>4000</v>
      </c>
      <c r="J86" s="54"/>
      <c r="K86" s="54"/>
      <c r="L86" s="54" t="s">
        <v>98</v>
      </c>
      <c r="M86" s="56">
        <v>44075</v>
      </c>
      <c r="N86" s="54">
        <v>4</v>
      </c>
      <c r="P86" s="26">
        <f t="shared" si="29"/>
        <v>0</v>
      </c>
    </row>
    <row r="87" spans="1:16" s="61" customFormat="1" ht="18.75">
      <c r="A87" s="52">
        <f t="shared" si="27"/>
        <v>2</v>
      </c>
      <c r="B87" s="63" t="s">
        <v>124</v>
      </c>
      <c r="C87" s="54" t="s">
        <v>95</v>
      </c>
      <c r="D87" s="54" t="s">
        <v>69</v>
      </c>
      <c r="E87" s="68" t="s">
        <v>96</v>
      </c>
      <c r="F87" s="54" t="s">
        <v>20</v>
      </c>
      <c r="G87" s="64">
        <f>700*0.7</f>
        <v>489.99999999999994</v>
      </c>
      <c r="H87" s="65">
        <f>+I87+J87</f>
        <v>45741.499999999993</v>
      </c>
      <c r="I87" s="65">
        <f>+G87*23.35</f>
        <v>11441.5</v>
      </c>
      <c r="J87" s="65">
        <f>+G87*70</f>
        <v>34299.999999999993</v>
      </c>
      <c r="K87" s="64"/>
      <c r="L87" s="70"/>
      <c r="M87" s="72">
        <v>43922</v>
      </c>
      <c r="N87" s="54">
        <f>+G87/5</f>
        <v>97.999999999999986</v>
      </c>
      <c r="P87" s="26">
        <f t="shared" si="29"/>
        <v>0</v>
      </c>
    </row>
    <row r="88" spans="1:16" s="26" customFormat="1">
      <c r="A88" s="52">
        <f t="shared" si="27"/>
        <v>3</v>
      </c>
      <c r="B88" s="53" t="s">
        <v>63</v>
      </c>
      <c r="C88" s="54" t="s">
        <v>95</v>
      </c>
      <c r="D88" s="54" t="s">
        <v>69</v>
      </c>
      <c r="E88" s="68" t="s">
        <v>96</v>
      </c>
      <c r="F88" s="54" t="s">
        <v>20</v>
      </c>
      <c r="G88" s="54">
        <v>5</v>
      </c>
      <c r="H88" s="54">
        <v>4000</v>
      </c>
      <c r="I88" s="54">
        <v>4000</v>
      </c>
      <c r="J88" s="54"/>
      <c r="K88" s="54"/>
      <c r="L88" s="54" t="s">
        <v>61</v>
      </c>
      <c r="M88" s="56">
        <v>44075</v>
      </c>
      <c r="N88" s="54">
        <v>3</v>
      </c>
      <c r="P88" s="26">
        <f t="shared" si="29"/>
        <v>0</v>
      </c>
    </row>
    <row r="89" spans="1:16" s="26" customFormat="1">
      <c r="A89" s="52"/>
      <c r="B89" s="53"/>
      <c r="C89" s="54"/>
      <c r="D89" s="54"/>
      <c r="E89" s="68"/>
      <c r="F89" s="54"/>
      <c r="G89" s="50">
        <f>SUM(G86:G88)</f>
        <v>499.99999999999994</v>
      </c>
      <c r="H89" s="50">
        <f t="shared" ref="H89:N89" si="40">SUM(H86:H88)</f>
        <v>53741.499999999993</v>
      </c>
      <c r="I89" s="50">
        <f t="shared" si="40"/>
        <v>19441.5</v>
      </c>
      <c r="J89" s="50">
        <f t="shared" si="40"/>
        <v>34299.999999999993</v>
      </c>
      <c r="K89" s="50">
        <f t="shared" si="40"/>
        <v>0</v>
      </c>
      <c r="L89" s="50">
        <f t="shared" si="40"/>
        <v>0</v>
      </c>
      <c r="M89" s="50">
        <f t="shared" si="40"/>
        <v>132072</v>
      </c>
      <c r="N89" s="50">
        <f t="shared" si="40"/>
        <v>104.99999999999999</v>
      </c>
      <c r="P89" s="26">
        <f t="shared" si="29"/>
        <v>0</v>
      </c>
    </row>
    <row r="90" spans="1:16" s="26" customFormat="1" ht="47.25">
      <c r="A90" s="52">
        <f t="shared" si="27"/>
        <v>1</v>
      </c>
      <c r="B90" s="53" t="s">
        <v>141</v>
      </c>
      <c r="C90" s="54" t="s">
        <v>142</v>
      </c>
      <c r="D90" s="54"/>
      <c r="E90" s="68" t="s">
        <v>143</v>
      </c>
      <c r="F90" s="54" t="s">
        <v>20</v>
      </c>
      <c r="G90" s="54">
        <v>2</v>
      </c>
      <c r="H90" s="54">
        <v>85</v>
      </c>
      <c r="I90" s="54">
        <v>85</v>
      </c>
      <c r="J90" s="54"/>
      <c r="K90" s="54"/>
      <c r="L90" s="54" t="s">
        <v>144</v>
      </c>
      <c r="M90" s="69">
        <v>43891</v>
      </c>
      <c r="N90" s="54">
        <v>2</v>
      </c>
      <c r="P90" s="26">
        <f t="shared" si="29"/>
        <v>0</v>
      </c>
    </row>
    <row r="91" spans="1:16" s="26" customFormat="1">
      <c r="A91" s="52"/>
      <c r="B91" s="53"/>
      <c r="C91" s="54"/>
      <c r="D91" s="54"/>
      <c r="E91" s="68"/>
      <c r="F91" s="54"/>
      <c r="G91" s="50">
        <f>SUM(G90)</f>
        <v>2</v>
      </c>
      <c r="H91" s="50">
        <f t="shared" ref="H91:N91" si="41">SUM(H90)</f>
        <v>85</v>
      </c>
      <c r="I91" s="50">
        <f t="shared" si="41"/>
        <v>85</v>
      </c>
      <c r="J91" s="50">
        <f t="shared" si="41"/>
        <v>0</v>
      </c>
      <c r="K91" s="50">
        <f t="shared" si="41"/>
        <v>0</v>
      </c>
      <c r="L91" s="50">
        <f t="shared" si="41"/>
        <v>0</v>
      </c>
      <c r="M91" s="50">
        <f t="shared" si="41"/>
        <v>43891</v>
      </c>
      <c r="N91" s="50">
        <f t="shared" si="41"/>
        <v>2</v>
      </c>
      <c r="P91" s="26">
        <f t="shared" si="29"/>
        <v>0</v>
      </c>
    </row>
    <row r="92" spans="1:16" s="26" customFormat="1" ht="31.5">
      <c r="A92" s="52">
        <f t="shared" si="27"/>
        <v>1</v>
      </c>
      <c r="B92" s="53" t="s">
        <v>145</v>
      </c>
      <c r="C92" s="54" t="s">
        <v>102</v>
      </c>
      <c r="D92" s="50"/>
      <c r="E92" s="55" t="s">
        <v>103</v>
      </c>
      <c r="F92" s="54" t="s">
        <v>20</v>
      </c>
      <c r="G92" s="70">
        <v>5.9</v>
      </c>
      <c r="H92" s="70">
        <v>236</v>
      </c>
      <c r="I92" s="54">
        <v>236</v>
      </c>
      <c r="J92" s="70"/>
      <c r="K92" s="70"/>
      <c r="L92" s="70" t="s">
        <v>107</v>
      </c>
      <c r="M92" s="69">
        <v>43891</v>
      </c>
      <c r="N92" s="70">
        <v>8</v>
      </c>
      <c r="P92" s="26">
        <f t="shared" si="29"/>
        <v>0</v>
      </c>
    </row>
    <row r="93" spans="1:16" s="61" customFormat="1" ht="18.75">
      <c r="A93" s="52">
        <f t="shared" si="27"/>
        <v>2</v>
      </c>
      <c r="B93" s="63" t="s">
        <v>124</v>
      </c>
      <c r="C93" s="54" t="s">
        <v>102</v>
      </c>
      <c r="D93" s="50"/>
      <c r="E93" s="55" t="s">
        <v>103</v>
      </c>
      <c r="F93" s="54" t="s">
        <v>20</v>
      </c>
      <c r="G93" s="64">
        <f>700-490</f>
        <v>210</v>
      </c>
      <c r="H93" s="65">
        <f>+I93+J93</f>
        <v>19603.5</v>
      </c>
      <c r="I93" s="65">
        <f>+G93*23.35</f>
        <v>4903.5</v>
      </c>
      <c r="J93" s="65">
        <f>+G93*70</f>
        <v>14700</v>
      </c>
      <c r="K93" s="64"/>
      <c r="L93" s="70"/>
      <c r="M93" s="72">
        <v>43922</v>
      </c>
      <c r="N93" s="54">
        <f>+G93/5</f>
        <v>42</v>
      </c>
      <c r="P93" s="26">
        <f t="shared" si="29"/>
        <v>0</v>
      </c>
    </row>
    <row r="94" spans="1:16" s="26" customFormat="1">
      <c r="A94" s="52">
        <f t="shared" si="27"/>
        <v>3</v>
      </c>
      <c r="B94" s="53" t="s">
        <v>146</v>
      </c>
      <c r="C94" s="54" t="s">
        <v>102</v>
      </c>
      <c r="D94" s="50"/>
      <c r="E94" s="55" t="s">
        <v>103</v>
      </c>
      <c r="F94" s="54" t="s">
        <v>20</v>
      </c>
      <c r="G94" s="70">
        <v>4.5</v>
      </c>
      <c r="H94" s="70">
        <v>180</v>
      </c>
      <c r="I94" s="54">
        <v>180</v>
      </c>
      <c r="J94" s="70"/>
      <c r="K94" s="70"/>
      <c r="L94" s="70" t="s">
        <v>107</v>
      </c>
      <c r="M94" s="69">
        <v>43891</v>
      </c>
      <c r="N94" s="70">
        <v>8</v>
      </c>
      <c r="P94" s="26">
        <f t="shared" si="29"/>
        <v>0</v>
      </c>
    </row>
    <row r="95" spans="1:16" s="26" customFormat="1">
      <c r="A95" s="52">
        <f t="shared" si="27"/>
        <v>4</v>
      </c>
      <c r="B95" s="53" t="s">
        <v>147</v>
      </c>
      <c r="C95" s="54" t="s">
        <v>102</v>
      </c>
      <c r="D95" s="50"/>
      <c r="E95" s="55" t="s">
        <v>103</v>
      </c>
      <c r="F95" s="54" t="s">
        <v>20</v>
      </c>
      <c r="G95" s="70">
        <v>2</v>
      </c>
      <c r="H95" s="70">
        <v>80</v>
      </c>
      <c r="I95" s="54">
        <v>80</v>
      </c>
      <c r="J95" s="70"/>
      <c r="K95" s="70"/>
      <c r="L95" s="70" t="s">
        <v>107</v>
      </c>
      <c r="M95" s="69">
        <v>43891</v>
      </c>
      <c r="N95" s="70">
        <v>6</v>
      </c>
      <c r="P95" s="26">
        <f t="shared" si="29"/>
        <v>0</v>
      </c>
    </row>
    <row r="96" spans="1:16" s="26" customFormat="1">
      <c r="A96" s="52">
        <f t="shared" si="27"/>
        <v>5</v>
      </c>
      <c r="B96" s="53" t="s">
        <v>148</v>
      </c>
      <c r="C96" s="54" t="s">
        <v>102</v>
      </c>
      <c r="D96" s="50"/>
      <c r="E96" s="55" t="s">
        <v>103</v>
      </c>
      <c r="F96" s="54" t="s">
        <v>20</v>
      </c>
      <c r="G96" s="70">
        <v>3</v>
      </c>
      <c r="H96" s="70">
        <v>120</v>
      </c>
      <c r="I96" s="54">
        <v>120</v>
      </c>
      <c r="J96" s="70"/>
      <c r="K96" s="70"/>
      <c r="L96" s="70" t="s">
        <v>107</v>
      </c>
      <c r="M96" s="69">
        <v>43891</v>
      </c>
      <c r="N96" s="70">
        <v>8</v>
      </c>
      <c r="P96" s="26">
        <f t="shared" si="29"/>
        <v>0</v>
      </c>
    </row>
    <row r="97" spans="1:16" s="26" customFormat="1">
      <c r="A97" s="52"/>
      <c r="B97" s="53"/>
      <c r="C97" s="54"/>
      <c r="D97" s="54"/>
      <c r="E97" s="68"/>
      <c r="F97" s="54"/>
      <c r="G97" s="50">
        <f>SUM(G92:G96)</f>
        <v>225.4</v>
      </c>
      <c r="H97" s="50">
        <f t="shared" ref="H97:N97" si="42">SUM(H92:H96)</f>
        <v>20219.5</v>
      </c>
      <c r="I97" s="50">
        <f t="shared" si="42"/>
        <v>5519.5</v>
      </c>
      <c r="J97" s="50">
        <f t="shared" si="42"/>
        <v>14700</v>
      </c>
      <c r="K97" s="50">
        <f t="shared" si="42"/>
        <v>0</v>
      </c>
      <c r="L97" s="50">
        <f t="shared" si="42"/>
        <v>0</v>
      </c>
      <c r="M97" s="50">
        <f t="shared" si="42"/>
        <v>219486</v>
      </c>
      <c r="N97" s="50">
        <f t="shared" si="42"/>
        <v>72</v>
      </c>
      <c r="P97" s="26">
        <f t="shared" si="29"/>
        <v>0</v>
      </c>
    </row>
    <row r="98" spans="1:16" s="26" customFormat="1" ht="18.75">
      <c r="A98" s="52">
        <f t="shared" si="27"/>
        <v>1</v>
      </c>
      <c r="B98" s="53" t="s">
        <v>149</v>
      </c>
      <c r="C98" s="54" t="s">
        <v>122</v>
      </c>
      <c r="D98" s="50"/>
      <c r="E98" s="55" t="s">
        <v>123</v>
      </c>
      <c r="F98" s="54" t="s">
        <v>21</v>
      </c>
      <c r="G98" s="70">
        <v>400</v>
      </c>
      <c r="H98" s="65">
        <v>360</v>
      </c>
      <c r="I98" s="65">
        <v>360</v>
      </c>
      <c r="J98" s="65">
        <v>0</v>
      </c>
      <c r="K98" s="64"/>
      <c r="L98" s="64" t="s">
        <v>61</v>
      </c>
      <c r="M98" s="72">
        <v>43983</v>
      </c>
      <c r="N98" s="67">
        <v>2</v>
      </c>
      <c r="P98" s="26">
        <f t="shared" si="29"/>
        <v>0</v>
      </c>
    </row>
    <row r="99" spans="1:16" s="26" customFormat="1">
      <c r="A99" s="52"/>
      <c r="B99" s="53"/>
      <c r="C99" s="54"/>
      <c r="D99" s="54"/>
      <c r="E99" s="68"/>
      <c r="F99" s="54"/>
      <c r="G99" s="50">
        <f>SUM(G98)</f>
        <v>400</v>
      </c>
      <c r="H99" s="50">
        <f t="shared" ref="H99" si="43">SUM(H98)</f>
        <v>360</v>
      </c>
      <c r="I99" s="50">
        <f t="shared" ref="I99" si="44">SUM(I98)</f>
        <v>360</v>
      </c>
      <c r="J99" s="50">
        <f t="shared" ref="J99" si="45">SUM(J98)</f>
        <v>0</v>
      </c>
      <c r="K99" s="50">
        <f t="shared" ref="K99" si="46">SUM(K98)</f>
        <v>0</v>
      </c>
      <c r="L99" s="50">
        <f t="shared" ref="L99" si="47">SUM(L98)</f>
        <v>0</v>
      </c>
      <c r="M99" s="50">
        <f t="shared" ref="M99" si="48">SUM(M98)</f>
        <v>43983</v>
      </c>
      <c r="N99" s="50">
        <f t="shared" ref="N99" si="49">SUM(N98)</f>
        <v>2</v>
      </c>
      <c r="P99" s="26">
        <f t="shared" si="29"/>
        <v>0</v>
      </c>
    </row>
    <row r="100" spans="1:16" s="26" customFormat="1" ht="31.5">
      <c r="A100" s="52">
        <f t="shared" si="27"/>
        <v>1</v>
      </c>
      <c r="B100" s="53" t="s">
        <v>150</v>
      </c>
      <c r="C100" s="54" t="s">
        <v>91</v>
      </c>
      <c r="D100" s="54" t="s">
        <v>69</v>
      </c>
      <c r="E100" s="57" t="s">
        <v>25</v>
      </c>
      <c r="F100" s="54" t="s">
        <v>20</v>
      </c>
      <c r="G100" s="70">
        <v>1</v>
      </c>
      <c r="H100" s="65">
        <v>160</v>
      </c>
      <c r="I100" s="65">
        <v>80</v>
      </c>
      <c r="J100" s="65">
        <v>80</v>
      </c>
      <c r="K100" s="64"/>
      <c r="L100" s="64" t="s">
        <v>61</v>
      </c>
      <c r="M100" s="66">
        <v>43922</v>
      </c>
      <c r="N100" s="65">
        <v>4</v>
      </c>
      <c r="P100" s="26">
        <f t="shared" si="29"/>
        <v>0</v>
      </c>
    </row>
    <row r="101" spans="1:16" s="26" customFormat="1" ht="31.5">
      <c r="A101" s="52">
        <f t="shared" si="27"/>
        <v>2</v>
      </c>
      <c r="B101" s="63" t="s">
        <v>92</v>
      </c>
      <c r="C101" s="54" t="s">
        <v>91</v>
      </c>
      <c r="D101" s="54" t="s">
        <v>69</v>
      </c>
      <c r="E101" s="57" t="s">
        <v>25</v>
      </c>
      <c r="F101" s="54" t="s">
        <v>20</v>
      </c>
      <c r="G101" s="64">
        <v>0.5</v>
      </c>
      <c r="H101" s="65">
        <v>80</v>
      </c>
      <c r="I101" s="65">
        <v>80</v>
      </c>
      <c r="J101" s="65">
        <v>0</v>
      </c>
      <c r="K101" s="64"/>
      <c r="L101" s="64" t="s">
        <v>61</v>
      </c>
      <c r="M101" s="66">
        <v>43922</v>
      </c>
      <c r="N101" s="65">
        <v>3</v>
      </c>
      <c r="P101" s="26">
        <f t="shared" si="29"/>
        <v>0</v>
      </c>
    </row>
    <row r="102" spans="1:16" s="26" customFormat="1" ht="37.5">
      <c r="A102" s="52">
        <f t="shared" si="27"/>
        <v>3</v>
      </c>
      <c r="B102" s="63" t="s">
        <v>93</v>
      </c>
      <c r="C102" s="54" t="s">
        <v>91</v>
      </c>
      <c r="D102" s="54" t="s">
        <v>69</v>
      </c>
      <c r="E102" s="57" t="s">
        <v>25</v>
      </c>
      <c r="F102" s="54" t="s">
        <v>20</v>
      </c>
      <c r="G102" s="64">
        <v>0.5</v>
      </c>
      <c r="H102" s="65">
        <v>80</v>
      </c>
      <c r="I102" s="65">
        <v>80</v>
      </c>
      <c r="J102" s="65">
        <v>0</v>
      </c>
      <c r="K102" s="64"/>
      <c r="L102" s="64" t="s">
        <v>61</v>
      </c>
      <c r="M102" s="66">
        <v>43922</v>
      </c>
      <c r="N102" s="65">
        <v>3</v>
      </c>
      <c r="P102" s="26">
        <f t="shared" si="29"/>
        <v>0</v>
      </c>
    </row>
    <row r="103" spans="1:16" s="26" customFormat="1" ht="31.5">
      <c r="A103" s="52">
        <f t="shared" si="27"/>
        <v>4</v>
      </c>
      <c r="B103" s="63" t="s">
        <v>151</v>
      </c>
      <c r="C103" s="54" t="s">
        <v>91</v>
      </c>
      <c r="D103" s="54" t="s">
        <v>69</v>
      </c>
      <c r="E103" s="57" t="s">
        <v>25</v>
      </c>
      <c r="F103" s="54" t="s">
        <v>20</v>
      </c>
      <c r="G103" s="64">
        <v>1</v>
      </c>
      <c r="H103" s="65">
        <v>160</v>
      </c>
      <c r="I103" s="65">
        <v>80</v>
      </c>
      <c r="J103" s="65">
        <v>80</v>
      </c>
      <c r="K103" s="64"/>
      <c r="L103" s="64" t="s">
        <v>61</v>
      </c>
      <c r="M103" s="66">
        <v>43922</v>
      </c>
      <c r="N103" s="67">
        <v>4</v>
      </c>
      <c r="P103" s="26">
        <f t="shared" si="29"/>
        <v>0</v>
      </c>
    </row>
    <row r="104" spans="1:16" s="26" customFormat="1">
      <c r="A104" s="52"/>
      <c r="B104" s="53"/>
      <c r="C104" s="54"/>
      <c r="D104" s="54"/>
      <c r="E104" s="68"/>
      <c r="F104" s="54"/>
      <c r="G104" s="50">
        <f>SUM(G100:G103)</f>
        <v>3</v>
      </c>
      <c r="H104" s="50">
        <f t="shared" ref="H104:N104" si="50">SUM(H100:H103)</f>
        <v>480</v>
      </c>
      <c r="I104" s="50">
        <f t="shared" si="50"/>
        <v>320</v>
      </c>
      <c r="J104" s="50">
        <f t="shared" si="50"/>
        <v>160</v>
      </c>
      <c r="K104" s="50">
        <f t="shared" si="50"/>
        <v>0</v>
      </c>
      <c r="L104" s="50">
        <f t="shared" si="50"/>
        <v>0</v>
      </c>
      <c r="M104" s="50">
        <f t="shared" si="50"/>
        <v>175688</v>
      </c>
      <c r="N104" s="50">
        <f t="shared" si="50"/>
        <v>14</v>
      </c>
      <c r="P104" s="26">
        <f t="shared" si="29"/>
        <v>0</v>
      </c>
    </row>
    <row r="105" spans="1:16" s="26" customFormat="1" ht="18.75">
      <c r="A105" s="52">
        <f t="shared" si="27"/>
        <v>1</v>
      </c>
      <c r="B105" s="63" t="s">
        <v>152</v>
      </c>
      <c r="C105" s="54" t="s">
        <v>113</v>
      </c>
      <c r="D105" s="54" t="s">
        <v>69</v>
      </c>
      <c r="E105" s="68" t="s">
        <v>114</v>
      </c>
      <c r="F105" s="54" t="s">
        <v>3</v>
      </c>
      <c r="G105" s="64">
        <v>300</v>
      </c>
      <c r="H105" s="65">
        <v>200</v>
      </c>
      <c r="I105" s="65">
        <v>100</v>
      </c>
      <c r="J105" s="65">
        <v>100</v>
      </c>
      <c r="K105" s="64"/>
      <c r="L105" s="64" t="s">
        <v>115</v>
      </c>
      <c r="M105" s="66">
        <v>43952</v>
      </c>
      <c r="N105" s="65">
        <v>2</v>
      </c>
      <c r="P105" s="26">
        <f t="shared" si="29"/>
        <v>0</v>
      </c>
    </row>
    <row r="106" spans="1:16" s="26" customFormat="1" ht="18.75">
      <c r="A106" s="52">
        <f t="shared" si="27"/>
        <v>2</v>
      </c>
      <c r="B106" s="63" t="s">
        <v>153</v>
      </c>
      <c r="C106" s="54" t="s">
        <v>113</v>
      </c>
      <c r="D106" s="54" t="s">
        <v>69</v>
      </c>
      <c r="E106" s="68" t="s">
        <v>114</v>
      </c>
      <c r="F106" s="54" t="s">
        <v>3</v>
      </c>
      <c r="G106" s="64">
        <v>2000</v>
      </c>
      <c r="H106" s="65">
        <v>1800</v>
      </c>
      <c r="I106" s="65">
        <v>1400</v>
      </c>
      <c r="J106" s="65">
        <v>400</v>
      </c>
      <c r="K106" s="64"/>
      <c r="L106" s="64" t="s">
        <v>132</v>
      </c>
      <c r="M106" s="66">
        <v>43952</v>
      </c>
      <c r="N106" s="65"/>
      <c r="P106" s="26">
        <f t="shared" si="29"/>
        <v>0</v>
      </c>
    </row>
    <row r="107" spans="1:16" s="26" customFormat="1" ht="63">
      <c r="A107" s="52">
        <f t="shared" si="27"/>
        <v>3</v>
      </c>
      <c r="B107" s="63" t="s">
        <v>154</v>
      </c>
      <c r="C107" s="54" t="s">
        <v>113</v>
      </c>
      <c r="D107" s="54" t="s">
        <v>69</v>
      </c>
      <c r="E107" s="68" t="s">
        <v>114</v>
      </c>
      <c r="F107" s="54" t="s">
        <v>3</v>
      </c>
      <c r="G107" s="64">
        <v>150</v>
      </c>
      <c r="H107" s="65">
        <v>250</v>
      </c>
      <c r="I107" s="65">
        <v>250</v>
      </c>
      <c r="J107" s="65">
        <v>0</v>
      </c>
      <c r="K107" s="64"/>
      <c r="L107" s="70" t="s">
        <v>155</v>
      </c>
      <c r="M107" s="72">
        <v>44075</v>
      </c>
      <c r="N107" s="65">
        <v>2</v>
      </c>
      <c r="P107" s="26">
        <f t="shared" si="29"/>
        <v>0</v>
      </c>
    </row>
    <row r="108" spans="1:16" s="26" customFormat="1">
      <c r="A108" s="52"/>
      <c r="B108" s="53"/>
      <c r="C108" s="54"/>
      <c r="D108" s="54"/>
      <c r="E108" s="68"/>
      <c r="F108" s="54"/>
      <c r="G108" s="50">
        <f>SUM(G105:G107)</f>
        <v>2450</v>
      </c>
      <c r="H108" s="50">
        <f t="shared" ref="H108:N108" si="51">SUM(H105:H107)</f>
        <v>2250</v>
      </c>
      <c r="I108" s="50">
        <f t="shared" si="51"/>
        <v>1750</v>
      </c>
      <c r="J108" s="50">
        <f t="shared" si="51"/>
        <v>500</v>
      </c>
      <c r="K108" s="50">
        <f t="shared" si="51"/>
        <v>0</v>
      </c>
      <c r="L108" s="50">
        <f t="shared" si="51"/>
        <v>0</v>
      </c>
      <c r="M108" s="50">
        <f t="shared" si="51"/>
        <v>131979</v>
      </c>
      <c r="N108" s="50">
        <f t="shared" si="51"/>
        <v>4</v>
      </c>
      <c r="P108" s="26">
        <f t="shared" si="29"/>
        <v>0</v>
      </c>
    </row>
    <row r="109" spans="1:16" s="26" customFormat="1" ht="31.5">
      <c r="A109" s="52">
        <f t="shared" si="27"/>
        <v>1</v>
      </c>
      <c r="B109" s="73" t="s">
        <v>156</v>
      </c>
      <c r="C109" s="52" t="s">
        <v>157</v>
      </c>
      <c r="D109" s="52" t="s">
        <v>69</v>
      </c>
      <c r="E109" s="74" t="s">
        <v>96</v>
      </c>
      <c r="F109" s="52" t="s">
        <v>20</v>
      </c>
      <c r="G109" s="52">
        <v>100</v>
      </c>
      <c r="H109" s="75">
        <f t="shared" ref="H109" si="52">+I109+J109+K109*8</f>
        <v>500</v>
      </c>
      <c r="I109" s="75">
        <v>400</v>
      </c>
      <c r="J109" s="75">
        <v>100</v>
      </c>
      <c r="K109" s="75"/>
      <c r="L109" s="52" t="s">
        <v>111</v>
      </c>
      <c r="M109" s="56">
        <v>44166</v>
      </c>
      <c r="N109" s="52">
        <v>20</v>
      </c>
      <c r="P109" s="26">
        <f t="shared" si="29"/>
        <v>0</v>
      </c>
    </row>
    <row r="110" spans="1:16" s="26" customFormat="1">
      <c r="A110" s="52"/>
      <c r="B110" s="53"/>
      <c r="C110" s="54"/>
      <c r="D110" s="54"/>
      <c r="E110" s="68"/>
      <c r="F110" s="54"/>
      <c r="G110" s="50">
        <f>SUM(G109)</f>
        <v>100</v>
      </c>
      <c r="H110" s="50">
        <f t="shared" ref="H110:O110" si="53">SUM(H109)</f>
        <v>500</v>
      </c>
      <c r="I110" s="50">
        <f t="shared" si="53"/>
        <v>400</v>
      </c>
      <c r="J110" s="50">
        <f t="shared" si="53"/>
        <v>100</v>
      </c>
      <c r="K110" s="50">
        <f t="shared" si="53"/>
        <v>0</v>
      </c>
      <c r="L110" s="50">
        <f t="shared" si="53"/>
        <v>0</v>
      </c>
      <c r="M110" s="50">
        <f t="shared" si="53"/>
        <v>44166</v>
      </c>
      <c r="N110" s="50">
        <f t="shared" si="53"/>
        <v>20</v>
      </c>
      <c r="O110" s="50">
        <f t="shared" si="53"/>
        <v>0</v>
      </c>
      <c r="P110" s="26">
        <f t="shared" si="29"/>
        <v>0</v>
      </c>
    </row>
    <row r="111" spans="1:16" s="17" customFormat="1">
      <c r="A111" s="7">
        <f>+A115+A119+A122+A127+A135+A138+A145+A152+A154+A156+A158</f>
        <v>37</v>
      </c>
      <c r="B111" s="31" t="s">
        <v>194</v>
      </c>
      <c r="C111" s="31"/>
      <c r="D111" s="7"/>
      <c r="E111" s="15"/>
      <c r="F111" s="7"/>
      <c r="G111" s="7">
        <f>+G116+G120+G123+G128+G136+G139+G146+G153+G155+G157+G159</f>
        <v>8745.4</v>
      </c>
      <c r="H111" s="7">
        <f>+H116+H120+H123+H128+H136+H139+H146+H153+H155+H157+H159</f>
        <v>101820</v>
      </c>
      <c r="I111" s="7">
        <f t="shared" ref="I111:N111" si="54">+I116+I120+I123+I128+I136+I139+I146+I153+I155+I157+I159</f>
        <v>30205</v>
      </c>
      <c r="J111" s="7">
        <f t="shared" si="54"/>
        <v>71615</v>
      </c>
      <c r="K111" s="7">
        <f t="shared" si="54"/>
        <v>0</v>
      </c>
      <c r="L111" s="7">
        <f t="shared" si="54"/>
        <v>0</v>
      </c>
      <c r="M111" s="7"/>
      <c r="N111" s="7">
        <f t="shared" si="54"/>
        <v>331</v>
      </c>
      <c r="P111" s="4">
        <f t="shared" si="29"/>
        <v>0</v>
      </c>
    </row>
    <row r="112" spans="1:16" s="17" customFormat="1" ht="47.25">
      <c r="A112" s="2">
        <v>1</v>
      </c>
      <c r="B112" s="8" t="s">
        <v>158</v>
      </c>
      <c r="C112" s="9" t="s">
        <v>54</v>
      </c>
      <c r="D112" s="9" t="s">
        <v>69</v>
      </c>
      <c r="E112" s="10" t="s">
        <v>33</v>
      </c>
      <c r="F112" s="9" t="s">
        <v>21</v>
      </c>
      <c r="G112" s="9">
        <v>15</v>
      </c>
      <c r="H112" s="13">
        <v>200</v>
      </c>
      <c r="I112" s="13">
        <v>100</v>
      </c>
      <c r="J112" s="13">
        <v>100</v>
      </c>
      <c r="K112" s="12"/>
      <c r="L112" s="14" t="s">
        <v>159</v>
      </c>
      <c r="M112" s="19">
        <v>44440</v>
      </c>
      <c r="N112" s="13">
        <v>2</v>
      </c>
      <c r="P112" s="4">
        <f t="shared" si="29"/>
        <v>0</v>
      </c>
    </row>
    <row r="113" spans="1:16" s="17" customFormat="1" ht="47.25">
      <c r="A113" s="2">
        <f>+A112+1</f>
        <v>2</v>
      </c>
      <c r="B113" s="8" t="s">
        <v>160</v>
      </c>
      <c r="C113" s="9" t="s">
        <v>54</v>
      </c>
      <c r="D113" s="9" t="s">
        <v>69</v>
      </c>
      <c r="E113" s="10" t="s">
        <v>33</v>
      </c>
      <c r="F113" s="9" t="s">
        <v>21</v>
      </c>
      <c r="G113" s="9">
        <v>18</v>
      </c>
      <c r="H113" s="13">
        <v>235</v>
      </c>
      <c r="I113" s="13">
        <v>100</v>
      </c>
      <c r="J113" s="13">
        <v>135</v>
      </c>
      <c r="K113" s="12"/>
      <c r="L113" s="14" t="s">
        <v>159</v>
      </c>
      <c r="M113" s="19">
        <v>44440</v>
      </c>
      <c r="N113" s="13">
        <v>2</v>
      </c>
      <c r="P113" s="4">
        <f t="shared" si="29"/>
        <v>0</v>
      </c>
    </row>
    <row r="114" spans="1:16" s="17" customFormat="1" ht="31.5">
      <c r="A114" s="2">
        <f t="shared" ref="A114:A115" si="55">+A113+1</f>
        <v>3</v>
      </c>
      <c r="B114" s="8" t="s">
        <v>161</v>
      </c>
      <c r="C114" s="9" t="s">
        <v>54</v>
      </c>
      <c r="D114" s="9" t="s">
        <v>69</v>
      </c>
      <c r="E114" s="10" t="s">
        <v>33</v>
      </c>
      <c r="F114" s="9" t="s">
        <v>21</v>
      </c>
      <c r="G114" s="12">
        <v>15</v>
      </c>
      <c r="H114" s="13">
        <v>200</v>
      </c>
      <c r="I114" s="13">
        <v>120</v>
      </c>
      <c r="J114" s="13">
        <v>80</v>
      </c>
      <c r="K114" s="12"/>
      <c r="L114" s="14" t="s">
        <v>118</v>
      </c>
      <c r="M114" s="19">
        <v>44440</v>
      </c>
      <c r="N114" s="13">
        <v>1</v>
      </c>
      <c r="P114" s="4">
        <f t="shared" si="29"/>
        <v>0</v>
      </c>
    </row>
    <row r="115" spans="1:16" s="17" customFormat="1" ht="47.25">
      <c r="A115" s="2">
        <f t="shared" si="55"/>
        <v>4</v>
      </c>
      <c r="B115" s="8" t="s">
        <v>162</v>
      </c>
      <c r="C115" s="9" t="s">
        <v>54</v>
      </c>
      <c r="D115" s="9" t="s">
        <v>69</v>
      </c>
      <c r="E115" s="10" t="s">
        <v>33</v>
      </c>
      <c r="F115" s="9" t="s">
        <v>21</v>
      </c>
      <c r="G115" s="12">
        <v>20</v>
      </c>
      <c r="H115" s="13">
        <v>230</v>
      </c>
      <c r="I115" s="13">
        <v>150</v>
      </c>
      <c r="J115" s="13">
        <v>80</v>
      </c>
      <c r="K115" s="12"/>
      <c r="L115" s="14" t="s">
        <v>159</v>
      </c>
      <c r="M115" s="19">
        <v>44440</v>
      </c>
      <c r="N115" s="13">
        <v>2</v>
      </c>
      <c r="P115" s="4">
        <f t="shared" si="29"/>
        <v>0</v>
      </c>
    </row>
    <row r="116" spans="1:16" s="26" customFormat="1">
      <c r="A116" s="52"/>
      <c r="B116" s="53"/>
      <c r="C116" s="54"/>
      <c r="D116" s="54"/>
      <c r="E116" s="68"/>
      <c r="F116" s="54"/>
      <c r="G116" s="50">
        <f>SUM(G112:G115)</f>
        <v>68</v>
      </c>
      <c r="H116" s="50">
        <f t="shared" ref="H116:N116" si="56">SUM(H112:H115)</f>
        <v>865</v>
      </c>
      <c r="I116" s="50">
        <f t="shared" si="56"/>
        <v>470</v>
      </c>
      <c r="J116" s="50">
        <f t="shared" si="56"/>
        <v>395</v>
      </c>
      <c r="K116" s="50">
        <f t="shared" si="56"/>
        <v>0</v>
      </c>
      <c r="L116" s="50">
        <f t="shared" si="56"/>
        <v>0</v>
      </c>
      <c r="M116" s="50">
        <f t="shared" si="56"/>
        <v>177760</v>
      </c>
      <c r="N116" s="50">
        <f t="shared" si="56"/>
        <v>7</v>
      </c>
      <c r="O116" s="50">
        <f t="shared" ref="O116" si="57">SUM(O115)</f>
        <v>0</v>
      </c>
      <c r="P116" s="26">
        <f t="shared" si="29"/>
        <v>0</v>
      </c>
    </row>
    <row r="117" spans="1:16" s="61" customFormat="1" ht="18.75">
      <c r="A117" s="52">
        <f t="shared" ref="A117:A119" si="58">+A116+1</f>
        <v>1</v>
      </c>
      <c r="B117" s="53" t="s">
        <v>163</v>
      </c>
      <c r="C117" s="54" t="s">
        <v>68</v>
      </c>
      <c r="D117" s="54" t="s">
        <v>69</v>
      </c>
      <c r="E117" s="55" t="s">
        <v>36</v>
      </c>
      <c r="F117" s="64" t="s">
        <v>1</v>
      </c>
      <c r="G117" s="64">
        <v>10</v>
      </c>
      <c r="H117" s="65">
        <v>50</v>
      </c>
      <c r="I117" s="65">
        <v>50</v>
      </c>
      <c r="J117" s="65">
        <v>0</v>
      </c>
      <c r="K117" s="64"/>
      <c r="L117" s="70" t="s">
        <v>61</v>
      </c>
      <c r="M117" s="66">
        <v>44287</v>
      </c>
      <c r="N117" s="65">
        <v>2</v>
      </c>
      <c r="P117" s="26">
        <f t="shared" si="29"/>
        <v>0</v>
      </c>
    </row>
    <row r="118" spans="1:16" s="61" customFormat="1" ht="37.5">
      <c r="A118" s="52">
        <f t="shared" si="58"/>
        <v>2</v>
      </c>
      <c r="B118" s="63" t="s">
        <v>164</v>
      </c>
      <c r="C118" s="54" t="s">
        <v>68</v>
      </c>
      <c r="D118" s="54" t="s">
        <v>69</v>
      </c>
      <c r="E118" s="55" t="s">
        <v>36</v>
      </c>
      <c r="F118" s="64" t="s">
        <v>1</v>
      </c>
      <c r="G118" s="64">
        <v>10</v>
      </c>
      <c r="H118" s="65">
        <v>50</v>
      </c>
      <c r="I118" s="65">
        <v>50</v>
      </c>
      <c r="J118" s="65">
        <v>0</v>
      </c>
      <c r="K118" s="64"/>
      <c r="L118" s="64" t="s">
        <v>61</v>
      </c>
      <c r="M118" s="66">
        <v>44287</v>
      </c>
      <c r="N118" s="67">
        <v>3</v>
      </c>
      <c r="P118" s="26">
        <f t="shared" si="29"/>
        <v>0</v>
      </c>
    </row>
    <row r="119" spans="1:16" s="61" customFormat="1" ht="18.75">
      <c r="A119" s="52">
        <f t="shared" si="58"/>
        <v>3</v>
      </c>
      <c r="B119" s="53" t="s">
        <v>165</v>
      </c>
      <c r="C119" s="54" t="s">
        <v>68</v>
      </c>
      <c r="D119" s="54" t="s">
        <v>69</v>
      </c>
      <c r="E119" s="55" t="s">
        <v>36</v>
      </c>
      <c r="F119" s="64" t="s">
        <v>1</v>
      </c>
      <c r="G119" s="64">
        <v>100</v>
      </c>
      <c r="H119" s="65">
        <v>250</v>
      </c>
      <c r="I119" s="65">
        <v>100</v>
      </c>
      <c r="J119" s="65">
        <v>150</v>
      </c>
      <c r="K119" s="64"/>
      <c r="L119" s="70" t="s">
        <v>115</v>
      </c>
      <c r="M119" s="66">
        <v>44287</v>
      </c>
      <c r="N119" s="65">
        <v>5</v>
      </c>
      <c r="P119" s="26">
        <f t="shared" si="29"/>
        <v>0</v>
      </c>
    </row>
    <row r="120" spans="1:16" s="26" customFormat="1">
      <c r="A120" s="52"/>
      <c r="B120" s="53"/>
      <c r="C120" s="54"/>
      <c r="D120" s="54"/>
      <c r="E120" s="68"/>
      <c r="F120" s="54"/>
      <c r="G120" s="50">
        <f>SUM(G117:G119)</f>
        <v>120</v>
      </c>
      <c r="H120" s="50">
        <f t="shared" ref="H120:N120" si="59">SUM(H117:H119)</f>
        <v>350</v>
      </c>
      <c r="I120" s="50">
        <f t="shared" si="59"/>
        <v>200</v>
      </c>
      <c r="J120" s="50">
        <f t="shared" si="59"/>
        <v>150</v>
      </c>
      <c r="K120" s="50">
        <f t="shared" si="59"/>
        <v>0</v>
      </c>
      <c r="L120" s="50">
        <f t="shared" si="59"/>
        <v>0</v>
      </c>
      <c r="M120" s="50">
        <f t="shared" si="59"/>
        <v>132861</v>
      </c>
      <c r="N120" s="50">
        <f t="shared" si="59"/>
        <v>10</v>
      </c>
      <c r="O120" s="50">
        <f t="shared" ref="O120" si="60">SUM(O119)</f>
        <v>0</v>
      </c>
      <c r="P120" s="26">
        <f t="shared" si="29"/>
        <v>0</v>
      </c>
    </row>
    <row r="121" spans="1:16" s="61" customFormat="1" ht="18.75">
      <c r="A121" s="52">
        <f t="shared" ref="A121:A122" si="61">+A120+1</f>
        <v>1</v>
      </c>
      <c r="B121" s="53" t="s">
        <v>166</v>
      </c>
      <c r="C121" s="54" t="s">
        <v>65</v>
      </c>
      <c r="D121" s="54"/>
      <c r="E121" s="55" t="s">
        <v>66</v>
      </c>
      <c r="F121" s="64" t="s">
        <v>21</v>
      </c>
      <c r="G121" s="76">
        <v>80</v>
      </c>
      <c r="H121" s="77">
        <v>40</v>
      </c>
      <c r="I121" s="77">
        <v>40</v>
      </c>
      <c r="J121" s="65"/>
      <c r="K121" s="76"/>
      <c r="L121" s="78" t="s">
        <v>61</v>
      </c>
      <c r="M121" s="72">
        <v>44378</v>
      </c>
      <c r="N121" s="77">
        <v>3</v>
      </c>
      <c r="P121" s="26">
        <f t="shared" si="29"/>
        <v>0</v>
      </c>
    </row>
    <row r="122" spans="1:16" s="61" customFormat="1" ht="18.75">
      <c r="A122" s="52">
        <f t="shared" si="61"/>
        <v>2</v>
      </c>
      <c r="B122" s="53" t="s">
        <v>167</v>
      </c>
      <c r="C122" s="54" t="s">
        <v>65</v>
      </c>
      <c r="D122" s="54"/>
      <c r="E122" s="55" t="s">
        <v>66</v>
      </c>
      <c r="F122" s="64" t="s">
        <v>21</v>
      </c>
      <c r="G122" s="54">
        <v>300</v>
      </c>
      <c r="H122" s="77">
        <v>150</v>
      </c>
      <c r="I122" s="77">
        <v>150</v>
      </c>
      <c r="J122" s="65"/>
      <c r="K122" s="76"/>
      <c r="L122" s="78" t="s">
        <v>115</v>
      </c>
      <c r="M122" s="72">
        <v>44378</v>
      </c>
      <c r="N122" s="77">
        <v>6</v>
      </c>
      <c r="P122" s="26">
        <f t="shared" si="29"/>
        <v>0</v>
      </c>
    </row>
    <row r="123" spans="1:16" s="26" customFormat="1">
      <c r="A123" s="52"/>
      <c r="B123" s="53"/>
      <c r="C123" s="54"/>
      <c r="D123" s="54"/>
      <c r="E123" s="68"/>
      <c r="F123" s="54"/>
      <c r="G123" s="50">
        <f>SUM(G121:G122)</f>
        <v>380</v>
      </c>
      <c r="H123" s="50">
        <f t="shared" ref="H123:N123" si="62">SUM(H121:H122)</f>
        <v>190</v>
      </c>
      <c r="I123" s="50">
        <f t="shared" si="62"/>
        <v>190</v>
      </c>
      <c r="J123" s="50">
        <f t="shared" si="62"/>
        <v>0</v>
      </c>
      <c r="K123" s="50">
        <f t="shared" si="62"/>
        <v>0</v>
      </c>
      <c r="L123" s="50">
        <f t="shared" si="62"/>
        <v>0</v>
      </c>
      <c r="M123" s="50">
        <f t="shared" si="62"/>
        <v>88756</v>
      </c>
      <c r="N123" s="50">
        <f t="shared" si="62"/>
        <v>9</v>
      </c>
      <c r="O123" s="50">
        <f t="shared" ref="O123" si="63">SUM(O122)</f>
        <v>0</v>
      </c>
      <c r="P123" s="26">
        <f t="shared" si="29"/>
        <v>0</v>
      </c>
    </row>
    <row r="124" spans="1:16" s="61" customFormat="1" ht="37.5">
      <c r="A124" s="52">
        <f t="shared" ref="A124:A127" si="64">+A123+1</f>
        <v>1</v>
      </c>
      <c r="B124" s="63" t="s">
        <v>168</v>
      </c>
      <c r="C124" s="54" t="s">
        <v>91</v>
      </c>
      <c r="D124" s="54" t="s">
        <v>69</v>
      </c>
      <c r="E124" s="57" t="s">
        <v>25</v>
      </c>
      <c r="F124" s="54" t="s">
        <v>20</v>
      </c>
      <c r="G124" s="64">
        <v>1</v>
      </c>
      <c r="H124" s="65">
        <v>160</v>
      </c>
      <c r="I124" s="65">
        <v>80</v>
      </c>
      <c r="J124" s="65">
        <v>80</v>
      </c>
      <c r="K124" s="64"/>
      <c r="L124" s="70" t="s">
        <v>61</v>
      </c>
      <c r="M124" s="66">
        <v>44287</v>
      </c>
      <c r="N124" s="65">
        <v>4</v>
      </c>
      <c r="P124" s="26">
        <f t="shared" si="29"/>
        <v>0</v>
      </c>
    </row>
    <row r="125" spans="1:16" s="61" customFormat="1" ht="31.5">
      <c r="A125" s="52">
        <f t="shared" si="64"/>
        <v>2</v>
      </c>
      <c r="B125" s="63" t="s">
        <v>151</v>
      </c>
      <c r="C125" s="54" t="s">
        <v>91</v>
      </c>
      <c r="D125" s="54" t="s">
        <v>69</v>
      </c>
      <c r="E125" s="57" t="s">
        <v>25</v>
      </c>
      <c r="F125" s="54" t="s">
        <v>20</v>
      </c>
      <c r="G125" s="64">
        <v>1</v>
      </c>
      <c r="H125" s="65">
        <v>160</v>
      </c>
      <c r="I125" s="65">
        <v>80</v>
      </c>
      <c r="J125" s="65">
        <v>80</v>
      </c>
      <c r="K125" s="64"/>
      <c r="L125" s="70" t="s">
        <v>61</v>
      </c>
      <c r="M125" s="66">
        <v>44287</v>
      </c>
      <c r="N125" s="65">
        <v>4</v>
      </c>
      <c r="P125" s="26">
        <f t="shared" si="29"/>
        <v>0</v>
      </c>
    </row>
    <row r="126" spans="1:16" s="61" customFormat="1" ht="31.5">
      <c r="A126" s="52">
        <f t="shared" si="64"/>
        <v>3</v>
      </c>
      <c r="B126" s="63" t="s">
        <v>169</v>
      </c>
      <c r="C126" s="54" t="s">
        <v>91</v>
      </c>
      <c r="D126" s="54" t="s">
        <v>69</v>
      </c>
      <c r="E126" s="57" t="s">
        <v>25</v>
      </c>
      <c r="F126" s="54" t="s">
        <v>20</v>
      </c>
      <c r="G126" s="64">
        <v>0.5</v>
      </c>
      <c r="H126" s="65">
        <v>80</v>
      </c>
      <c r="I126" s="65">
        <v>80</v>
      </c>
      <c r="J126" s="65">
        <v>0</v>
      </c>
      <c r="K126" s="64"/>
      <c r="L126" s="70" t="s">
        <v>61</v>
      </c>
      <c r="M126" s="66">
        <v>44287</v>
      </c>
      <c r="N126" s="65">
        <v>2</v>
      </c>
      <c r="P126" s="26">
        <f t="shared" si="29"/>
        <v>0</v>
      </c>
    </row>
    <row r="127" spans="1:16" s="61" customFormat="1" ht="31.5">
      <c r="A127" s="52">
        <f t="shared" si="64"/>
        <v>4</v>
      </c>
      <c r="B127" s="63" t="s">
        <v>170</v>
      </c>
      <c r="C127" s="54" t="s">
        <v>91</v>
      </c>
      <c r="D127" s="54" t="s">
        <v>69</v>
      </c>
      <c r="E127" s="57" t="s">
        <v>25</v>
      </c>
      <c r="F127" s="54" t="s">
        <v>20</v>
      </c>
      <c r="G127" s="64">
        <v>0.5</v>
      </c>
      <c r="H127" s="65">
        <v>80</v>
      </c>
      <c r="I127" s="65">
        <v>80</v>
      </c>
      <c r="J127" s="65">
        <v>0</v>
      </c>
      <c r="K127" s="64"/>
      <c r="L127" s="64" t="s">
        <v>61</v>
      </c>
      <c r="M127" s="66">
        <v>44287</v>
      </c>
      <c r="N127" s="67">
        <v>2</v>
      </c>
      <c r="P127" s="26">
        <f t="shared" si="29"/>
        <v>0</v>
      </c>
    </row>
    <row r="128" spans="1:16" s="26" customFormat="1">
      <c r="A128" s="52"/>
      <c r="B128" s="53"/>
      <c r="C128" s="54"/>
      <c r="D128" s="54"/>
      <c r="E128" s="68"/>
      <c r="F128" s="54"/>
      <c r="G128" s="50">
        <f>SUM(G124:G127)</f>
        <v>3</v>
      </c>
      <c r="H128" s="50">
        <f t="shared" ref="H128:N128" si="65">SUM(H124:H127)</f>
        <v>480</v>
      </c>
      <c r="I128" s="50">
        <f t="shared" si="65"/>
        <v>320</v>
      </c>
      <c r="J128" s="50">
        <f t="shared" si="65"/>
        <v>160</v>
      </c>
      <c r="K128" s="50">
        <f t="shared" si="65"/>
        <v>0</v>
      </c>
      <c r="L128" s="50">
        <f t="shared" si="65"/>
        <v>0</v>
      </c>
      <c r="M128" s="50">
        <f t="shared" si="65"/>
        <v>177148</v>
      </c>
      <c r="N128" s="50">
        <f t="shared" si="65"/>
        <v>12</v>
      </c>
      <c r="O128" s="50">
        <f t="shared" ref="O128" si="66">SUM(O127)</f>
        <v>0</v>
      </c>
      <c r="P128" s="26">
        <f t="shared" si="29"/>
        <v>0</v>
      </c>
    </row>
    <row r="129" spans="1:16" s="61" customFormat="1" ht="31.5">
      <c r="A129" s="52">
        <f t="shared" ref="A129:A135" si="67">+A128+1</f>
        <v>1</v>
      </c>
      <c r="B129" s="63" t="s">
        <v>86</v>
      </c>
      <c r="C129" s="54" t="s">
        <v>24</v>
      </c>
      <c r="D129" s="54" t="s">
        <v>69</v>
      </c>
      <c r="E129" s="54" t="s">
        <v>82</v>
      </c>
      <c r="F129" s="54" t="s">
        <v>83</v>
      </c>
      <c r="G129" s="64">
        <v>50</v>
      </c>
      <c r="H129" s="65">
        <v>50</v>
      </c>
      <c r="I129" s="65">
        <v>50</v>
      </c>
      <c r="J129" s="65">
        <v>0</v>
      </c>
      <c r="K129" s="64"/>
      <c r="L129" s="70" t="s">
        <v>87</v>
      </c>
      <c r="M129" s="66">
        <v>44256</v>
      </c>
      <c r="N129" s="65">
        <v>4</v>
      </c>
      <c r="P129" s="26">
        <f t="shared" ref="P129:P159" si="68">+H129-I129-J129-K129</f>
        <v>0</v>
      </c>
    </row>
    <row r="130" spans="1:16" s="61" customFormat="1" ht="31.5">
      <c r="A130" s="52">
        <f t="shared" si="67"/>
        <v>2</v>
      </c>
      <c r="B130" s="63" t="s">
        <v>137</v>
      </c>
      <c r="C130" s="54" t="s">
        <v>24</v>
      </c>
      <c r="D130" s="54" t="s">
        <v>69</v>
      </c>
      <c r="E130" s="54" t="s">
        <v>82</v>
      </c>
      <c r="F130" s="54" t="s">
        <v>83</v>
      </c>
      <c r="G130" s="64">
        <v>100</v>
      </c>
      <c r="H130" s="65">
        <v>60</v>
      </c>
      <c r="I130" s="65">
        <v>60</v>
      </c>
      <c r="J130" s="65">
        <v>0</v>
      </c>
      <c r="K130" s="64"/>
      <c r="L130" s="70" t="s">
        <v>87</v>
      </c>
      <c r="M130" s="66">
        <v>44256</v>
      </c>
      <c r="N130" s="65">
        <v>3</v>
      </c>
      <c r="P130" s="26">
        <f t="shared" si="68"/>
        <v>0</v>
      </c>
    </row>
    <row r="131" spans="1:16" s="61" customFormat="1" ht="37.5">
      <c r="A131" s="52">
        <f t="shared" si="67"/>
        <v>3</v>
      </c>
      <c r="B131" s="63" t="s">
        <v>138</v>
      </c>
      <c r="C131" s="54" t="s">
        <v>24</v>
      </c>
      <c r="D131" s="54" t="s">
        <v>69</v>
      </c>
      <c r="E131" s="54" t="s">
        <v>82</v>
      </c>
      <c r="F131" s="54" t="s">
        <v>83</v>
      </c>
      <c r="G131" s="64">
        <v>60</v>
      </c>
      <c r="H131" s="65">
        <v>75</v>
      </c>
      <c r="I131" s="65">
        <v>40</v>
      </c>
      <c r="J131" s="65">
        <v>35</v>
      </c>
      <c r="K131" s="64"/>
      <c r="L131" s="70" t="s">
        <v>87</v>
      </c>
      <c r="M131" s="66">
        <v>44256</v>
      </c>
      <c r="N131" s="65">
        <v>1</v>
      </c>
      <c r="P131" s="26">
        <f t="shared" si="68"/>
        <v>0</v>
      </c>
    </row>
    <row r="132" spans="1:16" s="61" customFormat="1" ht="31.5">
      <c r="A132" s="52">
        <f t="shared" si="67"/>
        <v>4</v>
      </c>
      <c r="B132" s="63" t="s">
        <v>139</v>
      </c>
      <c r="C132" s="54" t="s">
        <v>24</v>
      </c>
      <c r="D132" s="54" t="s">
        <v>69</v>
      </c>
      <c r="E132" s="54" t="s">
        <v>82</v>
      </c>
      <c r="F132" s="54" t="s">
        <v>83</v>
      </c>
      <c r="G132" s="64">
        <v>50</v>
      </c>
      <c r="H132" s="65">
        <v>50</v>
      </c>
      <c r="I132" s="65">
        <v>50</v>
      </c>
      <c r="J132" s="65">
        <v>0</v>
      </c>
      <c r="K132" s="64"/>
      <c r="L132" s="70" t="s">
        <v>87</v>
      </c>
      <c r="M132" s="66">
        <v>44256</v>
      </c>
      <c r="N132" s="65">
        <v>2</v>
      </c>
      <c r="P132" s="26">
        <f t="shared" si="68"/>
        <v>0</v>
      </c>
    </row>
    <row r="133" spans="1:16" s="61" customFormat="1" ht="18.75">
      <c r="A133" s="52">
        <f t="shared" si="67"/>
        <v>5</v>
      </c>
      <c r="B133" s="63" t="s">
        <v>171</v>
      </c>
      <c r="C133" s="54" t="s">
        <v>24</v>
      </c>
      <c r="D133" s="54" t="s">
        <v>69</v>
      </c>
      <c r="E133" s="54" t="s">
        <v>82</v>
      </c>
      <c r="F133" s="54" t="s">
        <v>83</v>
      </c>
      <c r="G133" s="64">
        <v>50</v>
      </c>
      <c r="H133" s="65">
        <v>55</v>
      </c>
      <c r="I133" s="65">
        <v>55</v>
      </c>
      <c r="J133" s="65">
        <v>0</v>
      </c>
      <c r="K133" s="64"/>
      <c r="L133" s="64" t="s">
        <v>61</v>
      </c>
      <c r="M133" s="66">
        <v>44256</v>
      </c>
      <c r="N133" s="67">
        <v>3</v>
      </c>
      <c r="P133" s="26">
        <f t="shared" si="68"/>
        <v>0</v>
      </c>
    </row>
    <row r="134" spans="1:16" s="61" customFormat="1" ht="56.25">
      <c r="A134" s="52">
        <f t="shared" si="67"/>
        <v>6</v>
      </c>
      <c r="B134" s="63" t="s">
        <v>172</v>
      </c>
      <c r="C134" s="54" t="s">
        <v>24</v>
      </c>
      <c r="D134" s="54" t="s">
        <v>69</v>
      </c>
      <c r="E134" s="54" t="s">
        <v>82</v>
      </c>
      <c r="F134" s="54" t="s">
        <v>83</v>
      </c>
      <c r="G134" s="64">
        <v>60</v>
      </c>
      <c r="H134" s="65">
        <v>75</v>
      </c>
      <c r="I134" s="65">
        <v>40</v>
      </c>
      <c r="J134" s="65">
        <v>35</v>
      </c>
      <c r="K134" s="64"/>
      <c r="L134" s="64" t="s">
        <v>87</v>
      </c>
      <c r="M134" s="66">
        <v>44256</v>
      </c>
      <c r="N134" s="67">
        <v>1</v>
      </c>
      <c r="P134" s="26">
        <f t="shared" si="68"/>
        <v>0</v>
      </c>
    </row>
    <row r="135" spans="1:16" s="61" customFormat="1" ht="56.25">
      <c r="A135" s="52">
        <f t="shared" si="67"/>
        <v>7</v>
      </c>
      <c r="B135" s="63" t="s">
        <v>173</v>
      </c>
      <c r="C135" s="54" t="s">
        <v>24</v>
      </c>
      <c r="D135" s="54" t="s">
        <v>69</v>
      </c>
      <c r="E135" s="54" t="s">
        <v>82</v>
      </c>
      <c r="F135" s="54" t="s">
        <v>83</v>
      </c>
      <c r="G135" s="64">
        <v>50</v>
      </c>
      <c r="H135" s="65">
        <v>50</v>
      </c>
      <c r="I135" s="65">
        <v>50</v>
      </c>
      <c r="J135" s="65">
        <v>0</v>
      </c>
      <c r="K135" s="64"/>
      <c r="L135" s="64" t="s">
        <v>87</v>
      </c>
      <c r="M135" s="66">
        <v>44256</v>
      </c>
      <c r="N135" s="67">
        <v>2</v>
      </c>
      <c r="P135" s="26">
        <f t="shared" si="68"/>
        <v>0</v>
      </c>
    </row>
    <row r="136" spans="1:16" s="26" customFormat="1">
      <c r="A136" s="52"/>
      <c r="B136" s="53"/>
      <c r="C136" s="54"/>
      <c r="D136" s="54"/>
      <c r="E136" s="68"/>
      <c r="F136" s="54"/>
      <c r="G136" s="50">
        <f>SUM(G129:G135)</f>
        <v>420</v>
      </c>
      <c r="H136" s="50">
        <f t="shared" ref="H136:N136" si="69">SUM(H129:H135)</f>
        <v>415</v>
      </c>
      <c r="I136" s="50">
        <f t="shared" si="69"/>
        <v>345</v>
      </c>
      <c r="J136" s="50">
        <f t="shared" si="69"/>
        <v>70</v>
      </c>
      <c r="K136" s="50">
        <f t="shared" si="69"/>
        <v>0</v>
      </c>
      <c r="L136" s="50">
        <f t="shared" si="69"/>
        <v>0</v>
      </c>
      <c r="M136" s="50">
        <f t="shared" si="69"/>
        <v>309792</v>
      </c>
      <c r="N136" s="50">
        <f t="shared" si="69"/>
        <v>16</v>
      </c>
      <c r="O136" s="50">
        <f t="shared" ref="O136" si="70">SUM(O135)</f>
        <v>0</v>
      </c>
      <c r="P136" s="26">
        <f t="shared" si="68"/>
        <v>0</v>
      </c>
    </row>
    <row r="137" spans="1:16" s="61" customFormat="1" ht="18.75">
      <c r="A137" s="52">
        <f t="shared" ref="A137:A138" si="71">+A136+1</f>
        <v>1</v>
      </c>
      <c r="B137" s="63" t="s">
        <v>174</v>
      </c>
      <c r="C137" s="54" t="s">
        <v>122</v>
      </c>
      <c r="D137" s="54"/>
      <c r="E137" s="54" t="s">
        <v>123</v>
      </c>
      <c r="F137" s="54" t="s">
        <v>21</v>
      </c>
      <c r="G137" s="64">
        <v>400</v>
      </c>
      <c r="H137" s="65">
        <v>80</v>
      </c>
      <c r="I137" s="65">
        <v>40</v>
      </c>
      <c r="J137" s="65">
        <v>40</v>
      </c>
      <c r="K137" s="64"/>
      <c r="L137" s="64" t="s">
        <v>61</v>
      </c>
      <c r="M137" s="72">
        <v>44348</v>
      </c>
      <c r="N137" s="67">
        <v>1</v>
      </c>
      <c r="P137" s="26">
        <f t="shared" si="68"/>
        <v>0</v>
      </c>
    </row>
    <row r="138" spans="1:16" s="61" customFormat="1" ht="18.75">
      <c r="A138" s="52">
        <f t="shared" si="71"/>
        <v>2</v>
      </c>
      <c r="B138" s="63" t="s">
        <v>175</v>
      </c>
      <c r="C138" s="54" t="s">
        <v>122</v>
      </c>
      <c r="D138" s="54"/>
      <c r="E138" s="54" t="s">
        <v>123</v>
      </c>
      <c r="F138" s="54" t="s">
        <v>21</v>
      </c>
      <c r="G138" s="64">
        <v>2000</v>
      </c>
      <c r="H138" s="65">
        <v>800</v>
      </c>
      <c r="I138" s="65">
        <v>800</v>
      </c>
      <c r="J138" s="65">
        <v>0</v>
      </c>
      <c r="K138" s="64"/>
      <c r="L138" s="64" t="s">
        <v>61</v>
      </c>
      <c r="M138" s="72">
        <v>44348</v>
      </c>
      <c r="N138" s="67">
        <v>2</v>
      </c>
      <c r="P138" s="26">
        <f t="shared" si="68"/>
        <v>0</v>
      </c>
    </row>
    <row r="139" spans="1:16" s="26" customFormat="1">
      <c r="A139" s="52"/>
      <c r="B139" s="53"/>
      <c r="C139" s="54"/>
      <c r="D139" s="54"/>
      <c r="E139" s="68"/>
      <c r="F139" s="54"/>
      <c r="G139" s="50">
        <f>SUM(G137:G138)</f>
        <v>2400</v>
      </c>
      <c r="H139" s="50">
        <f t="shared" ref="H139:N139" si="72">SUM(H137:H138)</f>
        <v>880</v>
      </c>
      <c r="I139" s="50">
        <f t="shared" si="72"/>
        <v>840</v>
      </c>
      <c r="J139" s="50">
        <f t="shared" si="72"/>
        <v>40</v>
      </c>
      <c r="K139" s="50">
        <f t="shared" si="72"/>
        <v>0</v>
      </c>
      <c r="L139" s="50">
        <f t="shared" si="72"/>
        <v>0</v>
      </c>
      <c r="M139" s="50">
        <f t="shared" si="72"/>
        <v>88696</v>
      </c>
      <c r="N139" s="50">
        <f t="shared" si="72"/>
        <v>3</v>
      </c>
      <c r="O139" s="50">
        <f t="shared" ref="O139" si="73">SUM(O138)</f>
        <v>0</v>
      </c>
      <c r="P139" s="26">
        <f t="shared" si="68"/>
        <v>0</v>
      </c>
    </row>
    <row r="140" spans="1:16" s="61" customFormat="1" ht="47.25">
      <c r="A140" s="52">
        <f t="shared" ref="A140:A145" si="74">+A139+1</f>
        <v>1</v>
      </c>
      <c r="B140" s="63" t="s">
        <v>176</v>
      </c>
      <c r="C140" s="54" t="s">
        <v>113</v>
      </c>
      <c r="D140" s="54" t="s">
        <v>69</v>
      </c>
      <c r="E140" s="68" t="s">
        <v>114</v>
      </c>
      <c r="F140" s="54" t="s">
        <v>3</v>
      </c>
      <c r="G140" s="64">
        <v>300</v>
      </c>
      <c r="H140" s="65">
        <v>200</v>
      </c>
      <c r="I140" s="65">
        <v>100</v>
      </c>
      <c r="J140" s="65">
        <v>100</v>
      </c>
      <c r="K140" s="64"/>
      <c r="L140" s="70" t="s">
        <v>144</v>
      </c>
      <c r="M140" s="72">
        <v>44440</v>
      </c>
      <c r="N140" s="65">
        <v>2</v>
      </c>
      <c r="P140" s="26">
        <f t="shared" si="68"/>
        <v>0</v>
      </c>
    </row>
    <row r="141" spans="1:16" s="61" customFormat="1" ht="47.25">
      <c r="A141" s="52">
        <f t="shared" si="74"/>
        <v>2</v>
      </c>
      <c r="B141" s="63" t="s">
        <v>177</v>
      </c>
      <c r="C141" s="54" t="s">
        <v>113</v>
      </c>
      <c r="D141" s="54" t="s">
        <v>69</v>
      </c>
      <c r="E141" s="68" t="s">
        <v>114</v>
      </c>
      <c r="F141" s="54" t="s">
        <v>3</v>
      </c>
      <c r="G141" s="64">
        <v>1000</v>
      </c>
      <c r="H141" s="65">
        <v>900</v>
      </c>
      <c r="I141" s="65">
        <v>700</v>
      </c>
      <c r="J141" s="65">
        <v>200</v>
      </c>
      <c r="K141" s="64"/>
      <c r="L141" s="70" t="s">
        <v>159</v>
      </c>
      <c r="M141" s="72">
        <v>44440</v>
      </c>
      <c r="N141" s="65">
        <v>4</v>
      </c>
      <c r="P141" s="26">
        <f t="shared" si="68"/>
        <v>0</v>
      </c>
    </row>
    <row r="142" spans="1:16" s="61" customFormat="1" ht="18.75">
      <c r="A142" s="52">
        <f t="shared" si="74"/>
        <v>3</v>
      </c>
      <c r="B142" s="63" t="s">
        <v>178</v>
      </c>
      <c r="C142" s="54" t="s">
        <v>113</v>
      </c>
      <c r="D142" s="54" t="s">
        <v>69</v>
      </c>
      <c r="E142" s="68" t="s">
        <v>114</v>
      </c>
      <c r="F142" s="54" t="s">
        <v>3</v>
      </c>
      <c r="G142" s="64">
        <v>150</v>
      </c>
      <c r="H142" s="65">
        <v>250</v>
      </c>
      <c r="I142" s="65">
        <v>250</v>
      </c>
      <c r="J142" s="65">
        <v>0</v>
      </c>
      <c r="K142" s="64"/>
      <c r="L142" s="70" t="s">
        <v>179</v>
      </c>
      <c r="M142" s="72">
        <v>44440</v>
      </c>
      <c r="N142" s="65">
        <v>2</v>
      </c>
      <c r="P142" s="26">
        <f t="shared" si="68"/>
        <v>0</v>
      </c>
    </row>
    <row r="143" spans="1:16" s="61" customFormat="1" ht="31.5">
      <c r="A143" s="52">
        <f t="shared" si="74"/>
        <v>4</v>
      </c>
      <c r="B143" s="63" t="s">
        <v>180</v>
      </c>
      <c r="C143" s="54" t="s">
        <v>113</v>
      </c>
      <c r="D143" s="54" t="s">
        <v>69</v>
      </c>
      <c r="E143" s="68" t="s">
        <v>114</v>
      </c>
      <c r="F143" s="54" t="s">
        <v>3</v>
      </c>
      <c r="G143" s="64">
        <v>300</v>
      </c>
      <c r="H143" s="65">
        <v>200</v>
      </c>
      <c r="I143" s="65">
        <v>100</v>
      </c>
      <c r="J143" s="65">
        <v>100</v>
      </c>
      <c r="K143" s="64"/>
      <c r="L143" s="70" t="s">
        <v>181</v>
      </c>
      <c r="M143" s="72">
        <v>44440</v>
      </c>
      <c r="N143" s="65">
        <v>3</v>
      </c>
      <c r="P143" s="26">
        <f t="shared" si="68"/>
        <v>0</v>
      </c>
    </row>
    <row r="144" spans="1:16" s="61" customFormat="1" ht="37.5">
      <c r="A144" s="52">
        <f t="shared" si="74"/>
        <v>5</v>
      </c>
      <c r="B144" s="63" t="s">
        <v>182</v>
      </c>
      <c r="C144" s="54" t="s">
        <v>113</v>
      </c>
      <c r="D144" s="54" t="s">
        <v>69</v>
      </c>
      <c r="E144" s="68" t="s">
        <v>114</v>
      </c>
      <c r="F144" s="54" t="s">
        <v>3</v>
      </c>
      <c r="G144" s="64">
        <v>1000</v>
      </c>
      <c r="H144" s="65">
        <v>900</v>
      </c>
      <c r="I144" s="65">
        <v>700</v>
      </c>
      <c r="J144" s="65">
        <v>200</v>
      </c>
      <c r="K144" s="64"/>
      <c r="L144" s="70" t="s">
        <v>181</v>
      </c>
      <c r="M144" s="72">
        <v>44440</v>
      </c>
      <c r="N144" s="65">
        <v>4</v>
      </c>
      <c r="P144" s="26">
        <f t="shared" si="68"/>
        <v>0</v>
      </c>
    </row>
    <row r="145" spans="1:16" s="61" customFormat="1" ht="37.5">
      <c r="A145" s="52">
        <f t="shared" si="74"/>
        <v>6</v>
      </c>
      <c r="B145" s="63" t="s">
        <v>183</v>
      </c>
      <c r="C145" s="54" t="s">
        <v>113</v>
      </c>
      <c r="D145" s="54" t="s">
        <v>69</v>
      </c>
      <c r="E145" s="68" t="s">
        <v>114</v>
      </c>
      <c r="F145" s="54" t="s">
        <v>3</v>
      </c>
      <c r="G145" s="64">
        <v>1500</v>
      </c>
      <c r="H145" s="65">
        <v>700</v>
      </c>
      <c r="I145" s="65">
        <v>700</v>
      </c>
      <c r="J145" s="65">
        <v>0</v>
      </c>
      <c r="K145" s="64"/>
      <c r="L145" s="70" t="s">
        <v>179</v>
      </c>
      <c r="M145" s="72">
        <v>44440</v>
      </c>
      <c r="N145" s="65">
        <v>3</v>
      </c>
      <c r="P145" s="26">
        <f t="shared" si="68"/>
        <v>0</v>
      </c>
    </row>
    <row r="146" spans="1:16" s="26" customFormat="1">
      <c r="A146" s="52"/>
      <c r="B146" s="53"/>
      <c r="C146" s="54"/>
      <c r="D146" s="54"/>
      <c r="E146" s="68"/>
      <c r="F146" s="54"/>
      <c r="G146" s="50">
        <f>SUM(G140:G145)</f>
        <v>4250</v>
      </c>
      <c r="H146" s="50">
        <f t="shared" ref="H146:N146" si="75">SUM(H140:H145)</f>
        <v>3150</v>
      </c>
      <c r="I146" s="50">
        <f t="shared" si="75"/>
        <v>2550</v>
      </c>
      <c r="J146" s="50">
        <f t="shared" si="75"/>
        <v>600</v>
      </c>
      <c r="K146" s="50">
        <f t="shared" si="75"/>
        <v>0</v>
      </c>
      <c r="L146" s="50">
        <f t="shared" si="75"/>
        <v>0</v>
      </c>
      <c r="M146" s="50">
        <f t="shared" si="75"/>
        <v>266640</v>
      </c>
      <c r="N146" s="50">
        <f t="shared" si="75"/>
        <v>18</v>
      </c>
      <c r="O146" s="50">
        <f t="shared" ref="O146" si="76">SUM(O145)</f>
        <v>0</v>
      </c>
      <c r="P146" s="26">
        <f t="shared" si="68"/>
        <v>0</v>
      </c>
    </row>
    <row r="147" spans="1:16" s="61" customFormat="1" ht="18.75">
      <c r="A147" s="52">
        <f t="shared" ref="A147:A152" si="77">+A146+1</f>
        <v>1</v>
      </c>
      <c r="B147" s="63" t="s">
        <v>184</v>
      </c>
      <c r="C147" s="54" t="s">
        <v>75</v>
      </c>
      <c r="D147" s="54" t="s">
        <v>69</v>
      </c>
      <c r="E147" s="54" t="s">
        <v>31</v>
      </c>
      <c r="F147" s="54" t="s">
        <v>20</v>
      </c>
      <c r="G147" s="64">
        <v>1</v>
      </c>
      <c r="H147" s="65">
        <v>400</v>
      </c>
      <c r="I147" s="65">
        <v>400</v>
      </c>
      <c r="J147" s="65">
        <v>0</v>
      </c>
      <c r="K147" s="64"/>
      <c r="L147" s="70" t="s">
        <v>185</v>
      </c>
      <c r="M147" s="72">
        <v>44440</v>
      </c>
      <c r="N147" s="65">
        <v>7</v>
      </c>
      <c r="P147" s="26">
        <f t="shared" si="68"/>
        <v>0</v>
      </c>
    </row>
    <row r="148" spans="1:16" s="61" customFormat="1" ht="18.75">
      <c r="A148" s="52">
        <f t="shared" si="77"/>
        <v>2</v>
      </c>
      <c r="B148" s="63" t="s">
        <v>186</v>
      </c>
      <c r="C148" s="54" t="s">
        <v>75</v>
      </c>
      <c r="D148" s="54" t="s">
        <v>69</v>
      </c>
      <c r="E148" s="54" t="s">
        <v>31</v>
      </c>
      <c r="F148" s="54" t="s">
        <v>20</v>
      </c>
      <c r="G148" s="64">
        <v>0.5</v>
      </c>
      <c r="H148" s="65">
        <v>230</v>
      </c>
      <c r="I148" s="65">
        <v>180</v>
      </c>
      <c r="J148" s="65">
        <v>50</v>
      </c>
      <c r="K148" s="64"/>
      <c r="L148" s="70" t="s">
        <v>185</v>
      </c>
      <c r="M148" s="72">
        <v>44440</v>
      </c>
      <c r="N148" s="65">
        <v>5</v>
      </c>
      <c r="P148" s="26">
        <f t="shared" si="68"/>
        <v>0</v>
      </c>
    </row>
    <row r="149" spans="1:16" s="61" customFormat="1" ht="37.5">
      <c r="A149" s="52">
        <f t="shared" si="77"/>
        <v>3</v>
      </c>
      <c r="B149" s="63" t="s">
        <v>187</v>
      </c>
      <c r="C149" s="54" t="s">
        <v>75</v>
      </c>
      <c r="D149" s="54" t="s">
        <v>69</v>
      </c>
      <c r="E149" s="54" t="s">
        <v>31</v>
      </c>
      <c r="F149" s="54" t="s">
        <v>20</v>
      </c>
      <c r="G149" s="64">
        <v>0.5</v>
      </c>
      <c r="H149" s="65">
        <v>250</v>
      </c>
      <c r="I149" s="65">
        <v>200</v>
      </c>
      <c r="J149" s="65">
        <v>50</v>
      </c>
      <c r="K149" s="64"/>
      <c r="L149" s="70" t="s">
        <v>185</v>
      </c>
      <c r="M149" s="72">
        <v>44440</v>
      </c>
      <c r="N149" s="65">
        <v>5</v>
      </c>
      <c r="P149" s="26">
        <f t="shared" si="68"/>
        <v>0</v>
      </c>
    </row>
    <row r="150" spans="1:16" s="61" customFormat="1" ht="18.75">
      <c r="A150" s="52">
        <f t="shared" si="77"/>
        <v>4</v>
      </c>
      <c r="B150" s="63" t="s">
        <v>188</v>
      </c>
      <c r="C150" s="54" t="s">
        <v>75</v>
      </c>
      <c r="D150" s="54" t="s">
        <v>69</v>
      </c>
      <c r="E150" s="54" t="s">
        <v>31</v>
      </c>
      <c r="F150" s="54" t="s">
        <v>20</v>
      </c>
      <c r="G150" s="64">
        <v>0.9</v>
      </c>
      <c r="H150" s="65">
        <v>360</v>
      </c>
      <c r="I150" s="65">
        <v>360</v>
      </c>
      <c r="J150" s="65">
        <v>0</v>
      </c>
      <c r="K150" s="64"/>
      <c r="L150" s="70" t="s">
        <v>189</v>
      </c>
      <c r="M150" s="72">
        <v>44440</v>
      </c>
      <c r="N150" s="65">
        <v>8</v>
      </c>
      <c r="P150" s="26">
        <f t="shared" si="68"/>
        <v>0</v>
      </c>
    </row>
    <row r="151" spans="1:16" s="61" customFormat="1" ht="18.75">
      <c r="A151" s="52">
        <f t="shared" si="77"/>
        <v>5</v>
      </c>
      <c r="B151" s="63" t="s">
        <v>190</v>
      </c>
      <c r="C151" s="54" t="s">
        <v>75</v>
      </c>
      <c r="D151" s="54" t="s">
        <v>69</v>
      </c>
      <c r="E151" s="54" t="s">
        <v>31</v>
      </c>
      <c r="F151" s="54" t="s">
        <v>20</v>
      </c>
      <c r="G151" s="64">
        <v>0.5</v>
      </c>
      <c r="H151" s="65">
        <v>200</v>
      </c>
      <c r="I151" s="65">
        <v>200</v>
      </c>
      <c r="J151" s="65">
        <v>0</v>
      </c>
      <c r="K151" s="64"/>
      <c r="L151" s="70" t="s">
        <v>189</v>
      </c>
      <c r="M151" s="72">
        <v>44440</v>
      </c>
      <c r="N151" s="65">
        <v>5</v>
      </c>
      <c r="P151" s="26">
        <f t="shared" si="68"/>
        <v>0</v>
      </c>
    </row>
    <row r="152" spans="1:16" s="61" customFormat="1" ht="37.5">
      <c r="A152" s="52">
        <f t="shared" si="77"/>
        <v>6</v>
      </c>
      <c r="B152" s="63" t="s">
        <v>191</v>
      </c>
      <c r="C152" s="54" t="s">
        <v>75</v>
      </c>
      <c r="D152" s="54" t="s">
        <v>69</v>
      </c>
      <c r="E152" s="54" t="s">
        <v>31</v>
      </c>
      <c r="F152" s="54" t="s">
        <v>20</v>
      </c>
      <c r="G152" s="64">
        <v>1</v>
      </c>
      <c r="H152" s="65">
        <v>400</v>
      </c>
      <c r="I152" s="65">
        <v>400</v>
      </c>
      <c r="J152" s="65">
        <v>0</v>
      </c>
      <c r="K152" s="64"/>
      <c r="L152" s="70" t="s">
        <v>189</v>
      </c>
      <c r="M152" s="72">
        <v>44440</v>
      </c>
      <c r="N152" s="65">
        <v>6</v>
      </c>
      <c r="P152" s="26">
        <f t="shared" si="68"/>
        <v>0</v>
      </c>
    </row>
    <row r="153" spans="1:16" s="26" customFormat="1">
      <c r="A153" s="52"/>
      <c r="B153" s="53"/>
      <c r="C153" s="54"/>
      <c r="D153" s="54"/>
      <c r="E153" s="68"/>
      <c r="F153" s="54"/>
      <c r="G153" s="50">
        <f>SUM(G147:G152)</f>
        <v>4.4000000000000004</v>
      </c>
      <c r="H153" s="50">
        <f t="shared" ref="H153:N153" si="78">SUM(H147:H152)</f>
        <v>1840</v>
      </c>
      <c r="I153" s="50">
        <f t="shared" si="78"/>
        <v>1740</v>
      </c>
      <c r="J153" s="50">
        <f t="shared" si="78"/>
        <v>100</v>
      </c>
      <c r="K153" s="50">
        <f t="shared" si="78"/>
        <v>0</v>
      </c>
      <c r="L153" s="50">
        <f t="shared" si="78"/>
        <v>0</v>
      </c>
      <c r="M153" s="50">
        <f t="shared" si="78"/>
        <v>266640</v>
      </c>
      <c r="N153" s="50">
        <f t="shared" si="78"/>
        <v>36</v>
      </c>
      <c r="O153" s="50">
        <f t="shared" ref="O153" si="79">SUM(O152)</f>
        <v>0</v>
      </c>
      <c r="P153" s="26">
        <f t="shared" si="68"/>
        <v>0</v>
      </c>
    </row>
    <row r="154" spans="1:16" s="26" customFormat="1" ht="31.5">
      <c r="A154" s="52">
        <f>+A153+1</f>
        <v>1</v>
      </c>
      <c r="B154" s="73" t="s">
        <v>124</v>
      </c>
      <c r="C154" s="52" t="s">
        <v>157</v>
      </c>
      <c r="D154" s="52" t="s">
        <v>69</v>
      </c>
      <c r="E154" s="74" t="s">
        <v>96</v>
      </c>
      <c r="F154" s="52" t="s">
        <v>20</v>
      </c>
      <c r="G154" s="52">
        <v>100</v>
      </c>
      <c r="H154" s="75">
        <f t="shared" ref="H154" si="80">+I154+J154+K154*8</f>
        <v>300</v>
      </c>
      <c r="I154" s="75">
        <v>200</v>
      </c>
      <c r="J154" s="75">
        <v>100</v>
      </c>
      <c r="K154" s="75"/>
      <c r="L154" s="52" t="s">
        <v>192</v>
      </c>
      <c r="M154" s="56">
        <v>44531</v>
      </c>
      <c r="N154" s="52">
        <v>20</v>
      </c>
      <c r="P154" s="26">
        <f t="shared" si="68"/>
        <v>0</v>
      </c>
    </row>
    <row r="155" spans="1:16" s="26" customFormat="1">
      <c r="A155" s="52"/>
      <c r="B155" s="53"/>
      <c r="C155" s="54"/>
      <c r="D155" s="54"/>
      <c r="E155" s="68"/>
      <c r="F155" s="54"/>
      <c r="G155" s="50">
        <f>+G154</f>
        <v>100</v>
      </c>
      <c r="H155" s="50">
        <f t="shared" ref="H155:O155" si="81">+H154</f>
        <v>300</v>
      </c>
      <c r="I155" s="50">
        <f t="shared" si="81"/>
        <v>200</v>
      </c>
      <c r="J155" s="50">
        <f t="shared" si="81"/>
        <v>100</v>
      </c>
      <c r="K155" s="50">
        <f t="shared" si="81"/>
        <v>0</v>
      </c>
      <c r="L155" s="50"/>
      <c r="M155" s="50"/>
      <c r="N155" s="50">
        <f t="shared" si="81"/>
        <v>20</v>
      </c>
      <c r="O155" s="50">
        <f t="shared" si="81"/>
        <v>0</v>
      </c>
      <c r="P155" s="26">
        <f t="shared" si="68"/>
        <v>0</v>
      </c>
    </row>
    <row r="156" spans="1:16" s="61" customFormat="1" ht="18.75">
      <c r="A156" s="52">
        <f>+A155+1</f>
        <v>1</v>
      </c>
      <c r="B156" s="63" t="s">
        <v>124</v>
      </c>
      <c r="C156" s="54" t="s">
        <v>95</v>
      </c>
      <c r="D156" s="54" t="s">
        <v>69</v>
      </c>
      <c r="E156" s="68" t="s">
        <v>96</v>
      </c>
      <c r="F156" s="54" t="s">
        <v>20</v>
      </c>
      <c r="G156" s="64">
        <v>700</v>
      </c>
      <c r="H156" s="65">
        <f>+I156+J156</f>
        <v>65345</v>
      </c>
      <c r="I156" s="65">
        <f>+G156*23.35</f>
        <v>16345.000000000002</v>
      </c>
      <c r="J156" s="65">
        <f>+G156*70</f>
        <v>49000</v>
      </c>
      <c r="K156" s="64"/>
      <c r="L156" s="70"/>
      <c r="M156" s="66">
        <v>44287</v>
      </c>
      <c r="N156" s="54">
        <f>+G156/5</f>
        <v>140</v>
      </c>
      <c r="P156" s="26">
        <f t="shared" si="68"/>
        <v>0</v>
      </c>
    </row>
    <row r="157" spans="1:16" s="61" customFormat="1">
      <c r="A157" s="52"/>
      <c r="B157" s="53"/>
      <c r="C157" s="54"/>
      <c r="D157" s="54"/>
      <c r="E157" s="68"/>
      <c r="F157" s="54"/>
      <c r="G157" s="50">
        <f>+G156</f>
        <v>700</v>
      </c>
      <c r="H157" s="50">
        <f t="shared" ref="H157" si="82">+H156</f>
        <v>65345</v>
      </c>
      <c r="I157" s="50">
        <f t="shared" ref="I157" si="83">+I156</f>
        <v>16345.000000000002</v>
      </c>
      <c r="J157" s="50">
        <f t="shared" ref="J157" si="84">+J156</f>
        <v>49000</v>
      </c>
      <c r="K157" s="50">
        <f t="shared" ref="K157" si="85">+K156</f>
        <v>0</v>
      </c>
      <c r="L157" s="50"/>
      <c r="M157" s="50"/>
      <c r="N157" s="50">
        <f t="shared" ref="N157" si="86">+N156</f>
        <v>140</v>
      </c>
      <c r="P157" s="26">
        <f t="shared" si="68"/>
        <v>0</v>
      </c>
    </row>
    <row r="158" spans="1:16" s="61" customFormat="1" ht="18.75">
      <c r="A158" s="52">
        <f>+A157+1</f>
        <v>1</v>
      </c>
      <c r="B158" s="63" t="s">
        <v>124</v>
      </c>
      <c r="C158" s="54" t="s">
        <v>102</v>
      </c>
      <c r="D158" s="54"/>
      <c r="E158" s="55" t="s">
        <v>103</v>
      </c>
      <c r="F158" s="54" t="s">
        <v>20</v>
      </c>
      <c r="G158" s="64">
        <v>300</v>
      </c>
      <c r="H158" s="65">
        <f>+I158+J158</f>
        <v>28005</v>
      </c>
      <c r="I158" s="65">
        <f>+G158*23.35</f>
        <v>7005</v>
      </c>
      <c r="J158" s="65">
        <f>+G158*70</f>
        <v>21000</v>
      </c>
      <c r="K158" s="64"/>
      <c r="L158" s="70"/>
      <c r="M158" s="66">
        <v>44287</v>
      </c>
      <c r="N158" s="54">
        <f>+G158/5</f>
        <v>60</v>
      </c>
      <c r="P158" s="26">
        <f t="shared" si="68"/>
        <v>0</v>
      </c>
    </row>
    <row r="159" spans="1:16" s="26" customFormat="1">
      <c r="A159" s="52"/>
      <c r="B159" s="53"/>
      <c r="C159" s="54"/>
      <c r="D159" s="54"/>
      <c r="E159" s="68"/>
      <c r="F159" s="54"/>
      <c r="G159" s="50">
        <f>+G158</f>
        <v>300</v>
      </c>
      <c r="H159" s="50">
        <f t="shared" ref="H159" si="87">+H158</f>
        <v>28005</v>
      </c>
      <c r="I159" s="50">
        <f t="shared" ref="I159" si="88">+I158</f>
        <v>7005</v>
      </c>
      <c r="J159" s="50">
        <f t="shared" ref="J159" si="89">+J158</f>
        <v>21000</v>
      </c>
      <c r="K159" s="50">
        <f t="shared" ref="K159" si="90">+K158</f>
        <v>0</v>
      </c>
      <c r="L159" s="50"/>
      <c r="M159" s="50"/>
      <c r="N159" s="50">
        <f t="shared" ref="N159" si="91">+N158</f>
        <v>60</v>
      </c>
      <c r="P159" s="26">
        <f t="shared" si="68"/>
        <v>0</v>
      </c>
    </row>
    <row r="160" spans="1:16" s="26" customFormat="1">
      <c r="B160" s="79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</row>
    <row r="161" spans="2:14" s="26" customFormat="1">
      <c r="B161" s="79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</row>
    <row r="162" spans="2:14" s="26" customFormat="1">
      <c r="B162" s="79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</row>
    <row r="163" spans="2:14" s="26" customFormat="1">
      <c r="B163" s="79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</row>
  </sheetData>
  <mergeCells count="5">
    <mergeCell ref="A1:N2"/>
    <mergeCell ref="B5:C5"/>
    <mergeCell ref="B6:C6"/>
    <mergeCell ref="B59:C59"/>
    <mergeCell ref="B111:C111"/>
  </mergeCells>
  <conditionalFormatting sqref="B64">
    <cfRule type="duplicateValues" dxfId="26" priority="47"/>
  </conditionalFormatting>
  <conditionalFormatting sqref="C116 F116:O116 F120:O120 C120:C123 F123:O123 C128 F128:O128 C136 F136:O136 C139 F139:O139 C146 F146:O146 C153 F153:O153 C155 F155:O155 C157 F157:N157 C159 F159:N159 G81:N85 G71:M80 F108:N108 F68:F70 G66:G70 G60:G63 H61:J63 I60:J60 G65:J65 L62:L63 M60:M70 C68:C70 N98:N108 G67:N67 G70:N70 C74 F74:N74 C78 F78:N78 C85 F85:N85 C89 F89:N89 C91 F91:N91 C97 F97:N97 C99 F99:N99 C104 F104:N104 C108 G86:M86 G88:M92 G94:M108 C110 F110:O110 M45 H52:M52 J53:M54 H38:J38 L46:M51 J55:J58 H53:I58 H8:J8 I10:J10 M7:M8 B15:C16 F15:G16 G28:M37 L11:M27 H11:J27 G8:G14 G17:G27 G51:N51 N30:N37 L38:M38 G46:G58 L55:M58 L40:M40 G14:N14 G16:N16 B20:C20 F20:N20 B27:C27 F27:N27 B33:C33 F33:N33 B37:C37 F37:N37 H43:N43 G49:N49 H41:M43 H39:M39 G38:G44 L44:M44 H44:J44 H46:J51 G56:N56 G58:N58">
    <cfRule type="cellIs" dxfId="25" priority="46" operator="equal">
      <formula>0</formula>
    </cfRule>
  </conditionalFormatting>
  <conditionalFormatting sqref="B7">
    <cfRule type="duplicateValues" dxfId="24" priority="45"/>
  </conditionalFormatting>
  <conditionalFormatting sqref="B67">
    <cfRule type="duplicateValues" dxfId="23" priority="43"/>
  </conditionalFormatting>
  <conditionalFormatting sqref="B70">
    <cfRule type="duplicateValues" dxfId="22" priority="42"/>
  </conditionalFormatting>
  <conditionalFormatting sqref="B74">
    <cfRule type="duplicateValues" dxfId="21" priority="41"/>
  </conditionalFormatting>
  <conditionalFormatting sqref="B78">
    <cfRule type="duplicateValues" dxfId="20" priority="40"/>
  </conditionalFormatting>
  <conditionalFormatting sqref="B85">
    <cfRule type="duplicateValues" dxfId="19" priority="39"/>
  </conditionalFormatting>
  <conditionalFormatting sqref="B89">
    <cfRule type="duplicateValues" dxfId="18" priority="38"/>
  </conditionalFormatting>
  <conditionalFormatting sqref="B91">
    <cfRule type="duplicateValues" dxfId="17" priority="37"/>
  </conditionalFormatting>
  <conditionalFormatting sqref="B97">
    <cfRule type="duplicateValues" dxfId="16" priority="36"/>
  </conditionalFormatting>
  <conditionalFormatting sqref="B99">
    <cfRule type="duplicateValues" dxfId="15" priority="35"/>
  </conditionalFormatting>
  <conditionalFormatting sqref="B104">
    <cfRule type="duplicateValues" dxfId="14" priority="34"/>
  </conditionalFormatting>
  <conditionalFormatting sqref="B108">
    <cfRule type="duplicateValues" dxfId="13" priority="33"/>
  </conditionalFormatting>
  <conditionalFormatting sqref="B110">
    <cfRule type="duplicateValues" dxfId="12" priority="31"/>
  </conditionalFormatting>
  <conditionalFormatting sqref="B40 B55:B58">
    <cfRule type="duplicateValues" dxfId="11" priority="97"/>
  </conditionalFormatting>
  <conditionalFormatting sqref="B116">
    <cfRule type="duplicateValues" dxfId="10" priority="29"/>
  </conditionalFormatting>
  <conditionalFormatting sqref="B120">
    <cfRule type="duplicateValues" dxfId="9" priority="27"/>
  </conditionalFormatting>
  <conditionalFormatting sqref="B123">
    <cfRule type="duplicateValues" dxfId="8" priority="25"/>
  </conditionalFormatting>
  <conditionalFormatting sqref="B128">
    <cfRule type="duplicateValues" dxfId="7" priority="22"/>
  </conditionalFormatting>
  <conditionalFormatting sqref="B136">
    <cfRule type="duplicateValues" dxfId="6" priority="19"/>
  </conditionalFormatting>
  <conditionalFormatting sqref="B139">
    <cfRule type="duplicateValues" dxfId="5" priority="16"/>
  </conditionalFormatting>
  <conditionalFormatting sqref="B146">
    <cfRule type="duplicateValues" dxfId="4" priority="13"/>
  </conditionalFormatting>
  <conditionalFormatting sqref="B153">
    <cfRule type="duplicateValues" dxfId="3" priority="10"/>
  </conditionalFormatting>
  <conditionalFormatting sqref="B155">
    <cfRule type="duplicateValues" dxfId="2" priority="7"/>
  </conditionalFormatting>
  <conditionalFormatting sqref="B157">
    <cfRule type="duplicateValues" dxfId="1" priority="4"/>
  </conditionalFormatting>
  <conditionalFormatting sqref="B159">
    <cfRule type="duplicateValues" dxfId="0" priority="1"/>
  </conditionalFormatting>
  <pageMargins left="0.2" right="0.2" top="0.2" bottom="0.74803149606299213" header="0.2" footer="0.31496062992125984"/>
  <pageSetup paperSize="9" scale="60" orientation="landscape" verticalDpi="0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Сводни</vt:lpstr>
      <vt:lpstr>Номма ном 1</vt:lpstr>
      <vt:lpstr>'Номма ном 1'!Заголовки_для_печати</vt:lpstr>
      <vt:lpstr>'Номма ном 1'!Область_печати</vt:lpstr>
      <vt:lpstr>Сводни!Область_печати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2018-03-02T06:12:59Z</cp:lastPrinted>
  <dcterms:created xsi:type="dcterms:W3CDTF">2018-02-12T16:07:01Z</dcterms:created>
  <dcterms:modified xsi:type="dcterms:W3CDTF">2018-03-02T07:32:36Z</dcterms:modified>
</cp:coreProperties>
</file>